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6" tabRatio="393" firstSheet="1" activeTab="2"/>
  </bookViews>
  <sheets>
    <sheet name="results" sheetId="1" state="hidden" r:id="rId1"/>
    <sheet name="Пр 1 (план)" sheetId="2" r:id="rId2"/>
    <sheet name="Пр 2 (план, вып)" sheetId="3" r:id="rId3"/>
    <sheet name="Пр 3 ( выполн)" sheetId="4" state="hidden" r:id="rId4"/>
  </sheets>
  <definedNames/>
  <calcPr fullCalcOnLoad="1"/>
</workbook>
</file>

<file path=xl/sharedStrings.xml><?xml version="1.0" encoding="utf-8"?>
<sst xmlns="http://schemas.openxmlformats.org/spreadsheetml/2006/main" count="2196" uniqueCount="401">
  <si>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</si>
  <si>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</si>
  <si>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</si>
  <si>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</si>
  <si>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</si>
  <si>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</si>
  <si>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</si>
  <si>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</si>
  <si>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</si>
  <si>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</si>
  <si>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</si>
  <si>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</si>
  <si>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</si>
  <si>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</si>
  <si>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</si>
  <si>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</si>
  <si>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</si>
  <si>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</si>
  <si>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</si>
  <si>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</si>
  <si>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</si>
  <si>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</si>
  <si>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</si>
  <si>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</si>
  <si>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</si>
  <si>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</si>
  <si>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7</t>
  </si>
  <si>
    <t>шт.</t>
  </si>
  <si>
    <t>8</t>
  </si>
  <si>
    <t>заполнений</t>
  </si>
  <si>
    <t>9</t>
  </si>
  <si>
    <t>10</t>
  </si>
  <si>
    <t>11</t>
  </si>
  <si>
    <t>12</t>
  </si>
  <si>
    <t>13</t>
  </si>
  <si>
    <t>14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</si>
  <si>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</si>
  <si>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</si>
  <si>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</si>
  <si>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</si>
  <si>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</si>
  <si>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</si>
  <si>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</si>
  <si>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</si>
  <si>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</si>
  <si>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</si>
  <si>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</si>
  <si>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</si>
  <si>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</si>
  <si>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</si>
  <si>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</si>
  <si>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</si>
  <si>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</si>
  <si>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</si>
  <si>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</si>
  <si>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</si>
  <si>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</si>
  <si>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</si>
  <si>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</si>
  <si>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</si>
  <si>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</si>
  <si>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</si>
  <si>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>1</t>
  </si>
  <si>
    <t>поправки</t>
  </si>
  <si>
    <t>I.</t>
  </si>
  <si>
    <t>II.</t>
  </si>
  <si>
    <t>САНИТАРНО-ТЕХНИЧЕСКИЕ РАБОТЫ</t>
  </si>
  <si>
    <t>дверей</t>
  </si>
  <si>
    <t>ОБЩЕСТРОИТЕЛЬНЫЕ РАБОТЫ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</si>
  <si>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</si>
  <si>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</si>
  <si>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</si>
  <si>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</si>
  <si>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</si>
  <si>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</si>
  <si>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</si>
  <si>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</si>
  <si>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</si>
  <si>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</si>
  <si>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</si>
  <si>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мест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</si>
  <si>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</si>
  <si>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</si>
  <si>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</si>
  <si>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</si>
  <si>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</si>
  <si>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</si>
  <si>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</si>
  <si>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</si>
  <si>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</si>
  <si>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</si>
  <si>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</si>
  <si>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</si>
  <si>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</si>
  <si>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</si>
  <si>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</si>
  <si>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>эл.проводки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</si>
  <si>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</si>
  <si>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</si>
  <si>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</si>
  <si>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</si>
  <si>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</si>
  <si>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</si>
  <si>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</si>
  <si>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</si>
  <si>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</si>
  <si>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поправки хоз.сп</t>
  </si>
  <si>
    <t>поправки подр.сп</t>
  </si>
  <si>
    <t xml:space="preserve"> Приложение № 3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</si>
  <si>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</si>
  <si>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</si>
  <si>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</si>
  <si>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</si>
  <si>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</si>
  <si>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</si>
  <si>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</si>
  <si>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</si>
  <si>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</si>
  <si>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</si>
  <si>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</si>
  <si>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</si>
  <si>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</si>
  <si>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</si>
  <si>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</si>
  <si>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</si>
  <si>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</si>
  <si>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</si>
  <si>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</si>
  <si>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</si>
  <si>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</si>
  <si>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</si>
  <si>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</si>
  <si>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</si>
  <si>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</si>
  <si>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t>Платы населения 
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</si>
  <si>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</si>
  <si>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</si>
  <si>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 Приложение № 1</t>
  </si>
  <si>
    <t xml:space="preserve"> Приложение № 2</t>
  </si>
  <si>
    <t>Ремонт кровли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</si>
  <si>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</si>
  <si>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</si>
  <si>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"Согласовано"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</si>
  <si>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</si>
  <si>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</si>
  <si>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Директор ООО "ЖКС  № ___"</t>
  </si>
  <si>
    <t>Начальник ПЭО  ООО  "ЖКС № ___"</t>
  </si>
  <si>
    <t>Начальник ПТО  "ЖКС №__"</t>
  </si>
  <si>
    <t>21</t>
  </si>
  <si>
    <t>Установка  металлических  решеток</t>
  </si>
  <si>
    <t>Замена оконных переплетов</t>
  </si>
  <si>
    <t xml:space="preserve">Остекление </t>
  </si>
  <si>
    <t>м2</t>
  </si>
  <si>
    <t>т. руб.</t>
  </si>
  <si>
    <t>Замена замков</t>
  </si>
  <si>
    <t>Ремонт балконов</t>
  </si>
  <si>
    <t>26</t>
  </si>
  <si>
    <t>Замена задвижек</t>
  </si>
  <si>
    <t>27</t>
  </si>
  <si>
    <t xml:space="preserve">Замена вентилей </t>
  </si>
  <si>
    <t>28</t>
  </si>
  <si>
    <t>Замена аппаратов защиты</t>
  </si>
  <si>
    <t>29</t>
  </si>
  <si>
    <t>Замена  арматуры ПСХ,ПЛШ</t>
  </si>
  <si>
    <t>30</t>
  </si>
  <si>
    <t>Замена арматуры РКУ</t>
  </si>
  <si>
    <t>31</t>
  </si>
  <si>
    <t>Замена ламп накаливания</t>
  </si>
  <si>
    <t>32</t>
  </si>
  <si>
    <t>Замена ламп ЛБ</t>
  </si>
  <si>
    <t>33</t>
  </si>
  <si>
    <t>Замена ламп ДРЛ</t>
  </si>
  <si>
    <t>34</t>
  </si>
  <si>
    <t>Штукатурные работы</t>
  </si>
  <si>
    <t>35</t>
  </si>
  <si>
    <t>Малярные работы</t>
  </si>
  <si>
    <t>-окраска</t>
  </si>
  <si>
    <t>-смена обоев</t>
  </si>
  <si>
    <t xml:space="preserve">Замена дверей </t>
  </si>
  <si>
    <t>20</t>
  </si>
  <si>
    <t>Установка металлических  дверей</t>
  </si>
  <si>
    <t>поп</t>
  </si>
  <si>
    <t>Приморского района</t>
  </si>
  <si>
    <t>Ремонт кровли (А.П.)</t>
  </si>
  <si>
    <t xml:space="preserve">Косметический ремонт </t>
  </si>
  <si>
    <t xml:space="preserve"> лестничных клеток ( А.П.)</t>
  </si>
  <si>
    <t>2.</t>
  </si>
  <si>
    <t>Нормализация температурно-влажностного  режима  чердачных</t>
  </si>
  <si>
    <t>к-во домов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</si>
  <si>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</si>
  <si>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</si>
  <si>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</si>
  <si>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</si>
  <si>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</t>
  </si>
  <si>
    <t>отопления (по всей разводке)</t>
  </si>
  <si>
    <t>п.м.</t>
  </si>
  <si>
    <t>2.3.</t>
  </si>
  <si>
    <t>Покрытие фасонных частей верхней разводки теплоизоляционной</t>
  </si>
  <si>
    <t>краской</t>
  </si>
  <si>
    <t>2.4.</t>
  </si>
  <si>
    <t>Ремонт и замена  слуховых окон</t>
  </si>
  <si>
    <t>2.5.</t>
  </si>
  <si>
    <t>Замена  арматуры ЛБ</t>
  </si>
  <si>
    <t>36</t>
  </si>
  <si>
    <t>кол-во домов</t>
  </si>
  <si>
    <t xml:space="preserve">Замена </t>
  </si>
  <si>
    <t>решеток</t>
  </si>
  <si>
    <t>Замена оконных</t>
  </si>
  <si>
    <t xml:space="preserve">Замена и восстановление отдельных </t>
  </si>
  <si>
    <t xml:space="preserve">Замена  задвижек </t>
  </si>
  <si>
    <t>1.3.</t>
  </si>
  <si>
    <t>Усиление элементов деревянной стропильной системы</t>
  </si>
  <si>
    <t>Герметизация стыков стыков стеновых панелей</t>
  </si>
  <si>
    <t>Прочие работы (ремонт вентиляционных и дымоходных каналов и  т. д.)</t>
  </si>
  <si>
    <t>Косметический ремонт лестничных клеток (А.П.)</t>
  </si>
  <si>
    <t>Восстановление отделки стен,потолков технических помещений</t>
  </si>
  <si>
    <t>Замена  и восстановление дверных заполнений</t>
  </si>
  <si>
    <t>Замена и  восстановление оконных заполнений</t>
  </si>
  <si>
    <t>Ремонт балконов,козырьков в подъезды, подвалы, над балконами верхних этажей</t>
  </si>
  <si>
    <t>тыс.кв.м.</t>
  </si>
  <si>
    <t>Ремонт приямков, входов в подвалы</t>
  </si>
  <si>
    <t>Ремонт ти замена дефлекторов, оголовков труб</t>
  </si>
  <si>
    <t>Замена и  восстановление работоспособности  внутридомовой системы вентиляции</t>
  </si>
  <si>
    <t>тыс.п.м.</t>
  </si>
  <si>
    <t>Ремонт и восстановление разрушенных участков тротуаров, проездов, дорожек</t>
  </si>
  <si>
    <t>Ремонт трубопроводов, всего, в том  числе:</t>
  </si>
  <si>
    <t>Замена и ремонт эапорной арматуры систем Ц/О,ГВС,ХВС</t>
  </si>
  <si>
    <t>Замена и ремонт  электропроводки</t>
  </si>
  <si>
    <t>Замена и ремонт аппаратов защиты,замена установочной арматуры</t>
  </si>
  <si>
    <t>Замена узлов оборудования</t>
  </si>
  <si>
    <t>Замена почтовых ящиков</t>
  </si>
  <si>
    <t>Озеленение и газоны</t>
  </si>
  <si>
    <t>Замена номерных знаков</t>
  </si>
  <si>
    <t>Организация мест конъсержей</t>
  </si>
  <si>
    <t>Замена  и восстановление отдельных участков полов, ступеней МОП и технических помещений</t>
  </si>
  <si>
    <t>т.кв.м.</t>
  </si>
  <si>
    <t>22.1</t>
  </si>
  <si>
    <t>22.2</t>
  </si>
  <si>
    <t>22.3</t>
  </si>
  <si>
    <t>22.4</t>
  </si>
  <si>
    <t>Устранение местных дефориаций, усилинение, восстановление поврежденных участков фундаментов</t>
  </si>
  <si>
    <t>потоков технич.помещений</t>
  </si>
  <si>
    <t>Восстановление отделки стен,</t>
  </si>
  <si>
    <t>1.3</t>
  </si>
  <si>
    <t xml:space="preserve">Установка металлических </t>
  </si>
  <si>
    <t>Выполнение  плана текущего ремонта за  ________2015 года  по  ООО___________________  Приморского  района.</t>
  </si>
  <si>
    <t>1.</t>
  </si>
  <si>
    <t>" Согласовано"</t>
  </si>
  <si>
    <t xml:space="preserve">Ген.директор ООО "ЖКС № 4 Приморского района"                                                                                                      </t>
  </si>
  <si>
    <t xml:space="preserve">                                       С.Ю.Попов</t>
  </si>
  <si>
    <t>Сводная программа (план) текущего ремонта на 2017 год  по ООО "ЖКС № 4 Приморского района"</t>
  </si>
  <si>
    <t>"____"_____________ 2017 год</t>
  </si>
  <si>
    <t xml:space="preserve"> Адресная   программа  текущего ремонта на  2017 года  по ООО "№ 4 Приморского  района".</t>
  </si>
  <si>
    <t>пр.Авиаконструкторов д.3 к.2</t>
  </si>
  <si>
    <t>пр.Авиаконструкторов д.4</t>
  </si>
  <si>
    <t>ул.Гаккелевская д.25 к.1</t>
  </si>
  <si>
    <t>ул.Долгоозерная д.13</t>
  </si>
  <si>
    <t>пр.Испытателей д.28 к.3</t>
  </si>
  <si>
    <t>пр.Комендантский д.28 к.1</t>
  </si>
  <si>
    <t>пр.Комендантский д.28 к.2</t>
  </si>
  <si>
    <t>пр.Королева д.22 к.1</t>
  </si>
  <si>
    <t>ул.М.Новикова д.3</t>
  </si>
  <si>
    <t>ул.Уточкина д.6</t>
  </si>
  <si>
    <t>пр.Авиаконструкторов д.13</t>
  </si>
  <si>
    <t>пр.Авиаконструкторов д.15 к.1</t>
  </si>
  <si>
    <t>пр.Авиаконструкторов д.20 к.3</t>
  </si>
  <si>
    <t>ул.Долгоозерная д.7</t>
  </si>
  <si>
    <t>ул.Ильюшина д.1 к.2</t>
  </si>
  <si>
    <t>ул.Камышовая д.7</t>
  </si>
  <si>
    <t>пр.Королева д.30.к.1</t>
  </si>
  <si>
    <t>пр.Королева д.30.к.2</t>
  </si>
  <si>
    <t>пр.Королева д.22.к.1</t>
  </si>
  <si>
    <t>пр.Комендантский д.29 к.1</t>
  </si>
  <si>
    <t>пр.Комендантский д.40 к.1</t>
  </si>
  <si>
    <t>ул.М.Новикова д.5</t>
  </si>
  <si>
    <t>ул.М.Новикова д.6</t>
  </si>
  <si>
    <t>ул.Ольховая д.20</t>
  </si>
  <si>
    <t>ул.Ольховая д.22</t>
  </si>
  <si>
    <t>ул.Планерная д.51 к.1</t>
  </si>
  <si>
    <t>ул.Планерная д.67</t>
  </si>
  <si>
    <t>ул.Планерная д.69</t>
  </si>
  <si>
    <t>ул.Планерная д.79</t>
  </si>
  <si>
    <t>ул.Планерная д.55 к.2</t>
  </si>
  <si>
    <t>ул.Сизова д.20 к.2</t>
  </si>
  <si>
    <t>ул.Стародеревенская д.29</t>
  </si>
  <si>
    <t>ул.Уточкина д.5</t>
  </si>
  <si>
    <t>ул.Шаврова д.5 к.2</t>
  </si>
  <si>
    <t>ул.Камышовая д.9</t>
  </si>
  <si>
    <t>пр.Авиаконструкторов д.3 к.2 (5,6пар)</t>
  </si>
  <si>
    <t>пр.Авиаконструкторов д.4 (1,2,9пар)</t>
  </si>
  <si>
    <t>пр.Авиаконструкторов д.6 (1,2пар)</t>
  </si>
  <si>
    <t>пр.Авиаконструкторов д.13 (7,8,10,14пар)</t>
  </si>
  <si>
    <t>ул.Гаккелевская д.25 к.1 (1пар)</t>
  </si>
  <si>
    <t>ул.Долгоозерная д.9(1,3пар -2пар 1эт)</t>
  </si>
  <si>
    <t>ул.Долгоозерная д.18 (1пар)</t>
  </si>
  <si>
    <t>ул.Ильюшина д.15 к.1 (1,3,5пар)</t>
  </si>
  <si>
    <t>пр.Комендантский д.8 к.3 (1пар)</t>
  </si>
  <si>
    <t>пр.Комендантский д.39 к.1 (1,2,3пар)</t>
  </si>
  <si>
    <t>пр.Королева д.30 к.1(3пар)</t>
  </si>
  <si>
    <t>пр.Королева д.52 (1этаж)</t>
  </si>
  <si>
    <t>ул.М.Новикова д.2 к.1 (1пар)</t>
  </si>
  <si>
    <t>ул.Ольховая д.12(1пар)</t>
  </si>
  <si>
    <t>ул.Ольховая д.22 (1-5пар)</t>
  </si>
  <si>
    <t>ул.Планерная д.67 (2пар)</t>
  </si>
  <si>
    <t>ул.Планерная д.69 (1пар)</t>
  </si>
  <si>
    <t>ул.Уточкина д.5 (1-5пар)</t>
  </si>
  <si>
    <t>ул.Уточкина д.8 (1пар)</t>
  </si>
  <si>
    <t>ул.Шаврова д.5 к.2 (3-6пар)</t>
  </si>
  <si>
    <t>ул.М.Новикова д.17 (1пар)</t>
  </si>
  <si>
    <t>пр.Авиаконструкторов д.3 к.1 ТЦ+В/У</t>
  </si>
  <si>
    <t xml:space="preserve">пр.Авиаконструкторов д.3 к.2  МП (10,11,12пар </t>
  </si>
  <si>
    <t xml:space="preserve">пр.Авиаконструкторов д.6 ГРЩ </t>
  </si>
  <si>
    <t xml:space="preserve">пр.Авиаконструкторов д.10 ГРЩ </t>
  </si>
  <si>
    <t>пр.Авиаконструкторов д.13 (2,3,4,9пар +ГРЩпар)</t>
  </si>
  <si>
    <t>пр.Авиаконструкторов д.15 к.1 ТЦ+В/У</t>
  </si>
  <si>
    <t>ул.Долгоозерная д.7 (мусорник)</t>
  </si>
  <si>
    <t>пр.Комендантский д.16 к.2 ГРЩ</t>
  </si>
  <si>
    <t>пр.Комендантский д.18 ГРЩ</t>
  </si>
  <si>
    <t>пр.Комендантский д.28 к.2 ГРЩ</t>
  </si>
  <si>
    <t>пр.Комендантский д.39 к.1 МП 1,3пар</t>
  </si>
  <si>
    <t>пр.Королева д.27 к.1</t>
  </si>
  <si>
    <t>ул.Ольховая д.22 МП 4пар</t>
  </si>
  <si>
    <t xml:space="preserve">пр.Авиаконструкторов д.3 к.1 </t>
  </si>
  <si>
    <t xml:space="preserve">пр.Авиаконструкторов д.3 к.2 </t>
  </si>
  <si>
    <t xml:space="preserve">пр.Авиаконструкторов д.4 </t>
  </si>
  <si>
    <t xml:space="preserve">пр.Авиаконструкторов д.6 </t>
  </si>
  <si>
    <t>пр.Авиаконструкторов д.10</t>
  </si>
  <si>
    <t xml:space="preserve">пр.Авиаконструкторов д.15 к.1 </t>
  </si>
  <si>
    <t>пр.Авиаконструкторов д.23 к.1</t>
  </si>
  <si>
    <t>ул.Гаккелевская д.25 к.2</t>
  </si>
  <si>
    <t>ул.Долгоозерная д.9</t>
  </si>
  <si>
    <t>ул.Долгоозерная д.11</t>
  </si>
  <si>
    <t>ул.Ильюшина д.11 к.1</t>
  </si>
  <si>
    <t>ул.Ильюшина д.15 к.1</t>
  </si>
  <si>
    <t>пр.Комендантский д.8 к.3</t>
  </si>
  <si>
    <t>пр.Комендантский д.17 к.2</t>
  </si>
  <si>
    <t>пр.Королева д.34 к.1</t>
  </si>
  <si>
    <t xml:space="preserve">пр.Королева д.54 </t>
  </si>
  <si>
    <t>ул.Планерная д.51 к.2</t>
  </si>
  <si>
    <t xml:space="preserve">ул.Планерная д.67 </t>
  </si>
  <si>
    <t>пр.Комендантский д.24 к.3</t>
  </si>
  <si>
    <t>пр.Комендантский д.40 к.3</t>
  </si>
  <si>
    <t>ул.М.Новикова д.1 к.1</t>
  </si>
  <si>
    <t>ул.М.Новикова д.13</t>
  </si>
  <si>
    <t>ул.М.Новикова д.17</t>
  </si>
  <si>
    <t>ул.Парашютная д.20</t>
  </si>
  <si>
    <t xml:space="preserve">пр.Авиаконструкторов д.23 к.1 </t>
  </si>
  <si>
    <t>ул.Уточкина д.1 к.1</t>
  </si>
  <si>
    <t>ул.Уточкина д.2 к.1</t>
  </si>
  <si>
    <t>Установка дверей</t>
  </si>
  <si>
    <t>ПВХ</t>
  </si>
  <si>
    <t>ул.Испытателей д.28 к.3</t>
  </si>
  <si>
    <t>пр.Авиаконструкторов д.6</t>
  </si>
  <si>
    <t>ул.Ольховая д.12</t>
  </si>
  <si>
    <t>ул.М.Новикова д.2 к.1.</t>
  </si>
  <si>
    <t>пр.Авиаконструкторов д.1</t>
  </si>
  <si>
    <t>ул.Долгоозерная д.18</t>
  </si>
  <si>
    <t xml:space="preserve">ул.Ольховая д.12 </t>
  </si>
  <si>
    <t>ул.Уточкина д1 к.1</t>
  </si>
  <si>
    <t>пр.Сизова д.14</t>
  </si>
  <si>
    <t>ул.М.Новикова д.9</t>
  </si>
  <si>
    <t>пр.Королева д.30,к.2</t>
  </si>
  <si>
    <t>пр.Королева д.30,к.1</t>
  </si>
  <si>
    <t>пр.Королева д.34,к.1</t>
  </si>
  <si>
    <t>ул.М.Новикова д.2 к.1</t>
  </si>
  <si>
    <t>пр.Королева д.46,к.3</t>
  </si>
  <si>
    <t>пр.Королева д.50 к.1</t>
  </si>
  <si>
    <t>ул.Сизова 14</t>
  </si>
  <si>
    <t>пр.Королева д.30 к.2</t>
  </si>
  <si>
    <t>пр.Королева д.30 к.1</t>
  </si>
  <si>
    <t>пр.Королева д.54</t>
  </si>
  <si>
    <t xml:space="preserve"> ул.Камышовая д.7</t>
  </si>
  <si>
    <t xml:space="preserve"> ул.Камышовая д.9</t>
  </si>
  <si>
    <t>ул.Планерная д.55 к.1</t>
  </si>
  <si>
    <t>ул.Шамракока д.5 к.2</t>
  </si>
  <si>
    <t>пр.Авиаконструкторов д.16 к.1</t>
  </si>
  <si>
    <t>пр.Королева д.46.к.3</t>
  </si>
  <si>
    <t>пр.Комендантский д.30 к.2</t>
  </si>
  <si>
    <t>ул.М.Новикова д.11</t>
  </si>
  <si>
    <t>пр.Королева д.50.к.1</t>
  </si>
  <si>
    <t>ул.Шаврова д.25 к.2</t>
  </si>
  <si>
    <t>ул.Уточкина д.6 (мусорник)</t>
  </si>
  <si>
    <t>пр.Авиаконструкторов д.3 к.1</t>
  </si>
  <si>
    <t>пр.Комендантский д.39 к.1</t>
  </si>
  <si>
    <t xml:space="preserve">пр.Королева д.52 </t>
  </si>
  <si>
    <t xml:space="preserve">пр.Королева д.54 к.1 </t>
  </si>
  <si>
    <t>ул.Уточкина д.8</t>
  </si>
  <si>
    <t xml:space="preserve">ул.Ильюшина д.11 </t>
  </si>
  <si>
    <t>ул.Уточкина д.6 к.1</t>
  </si>
  <si>
    <t>пр.Комендантский д.18</t>
  </si>
  <si>
    <t>Ведущий инженер ПТО</t>
  </si>
  <si>
    <t>З.Н.Канопкинас</t>
  </si>
  <si>
    <t>Зам.ген. директора ООО ЖКС №4 Приморского района"</t>
  </si>
  <si>
    <t xml:space="preserve">                                   А.В Завальнюк</t>
  </si>
  <si>
    <t xml:space="preserve">Замена энергосберегающих ламп </t>
  </si>
  <si>
    <t>Директор    ГКУЖА</t>
  </si>
  <si>
    <t>________________Е.В.Хаткевич</t>
  </si>
  <si>
    <t>Директор ГКУЖА</t>
  </si>
  <si>
    <t>____________________Е.В.Хаткевич</t>
  </si>
  <si>
    <t>"________"____________2017г.</t>
  </si>
  <si>
    <t>всего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</si>
</sst>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00000"/>
    <numFmt numFmtId="177" formatCode="d/m"/>
    <numFmt numFmtId="178" formatCode="0.0%"/>
    <numFmt numFmtId="179" formatCode="#,##0.00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49" fontId="1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3" borderId="28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/>
    </xf>
    <xf numFmtId="0" fontId="1" fillId="0" borderId="32" xfId="0" applyFont="1" applyBorder="1" applyAlignment="1">
      <alignment/>
    </xf>
    <xf numFmtId="49" fontId="1" fillId="33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33" borderId="34" xfId="0" applyFont="1" applyFill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35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49" fontId="1" fillId="34" borderId="36" xfId="0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49" fontId="1" fillId="0" borderId="37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/>
    </xf>
    <xf numFmtId="43" fontId="1" fillId="0" borderId="0" xfId="0" applyNumberFormat="1" applyFont="1" applyAlignment="1">
      <alignment horizontal="center"/>
    </xf>
    <xf numFmtId="0" fontId="2" fillId="33" borderId="3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/>
    </xf>
    <xf numFmtId="49" fontId="1" fillId="34" borderId="15" xfId="0" applyNumberFormat="1" applyFont="1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/>
    </xf>
    <xf numFmtId="49" fontId="1" fillId="0" borderId="40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/>
    </xf>
    <xf numFmtId="0" fontId="10" fillId="34" borderId="12" xfId="0" applyFont="1" applyFill="1" applyBorder="1" applyAlignment="1">
      <alignment horizontal="left" vertical="center"/>
    </xf>
    <xf numFmtId="0" fontId="11" fillId="34" borderId="12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45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left" vertical="center"/>
    </xf>
    <xf numFmtId="49" fontId="1" fillId="34" borderId="15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left" vertical="center"/>
    </xf>
    <xf numFmtId="49" fontId="1" fillId="34" borderId="1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32" xfId="0" applyFont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49" fontId="1" fillId="35" borderId="17" xfId="0" applyNumberFormat="1" applyFont="1" applyFill="1" applyBorder="1" applyAlignment="1">
      <alignment/>
    </xf>
    <xf numFmtId="0" fontId="1" fillId="35" borderId="4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1" fillId="0" borderId="42" xfId="0" applyFont="1" applyBorder="1" applyAlignment="1">
      <alignment/>
    </xf>
    <xf numFmtId="49" fontId="1" fillId="34" borderId="17" xfId="0" applyNumberFormat="1" applyFont="1" applyFill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6" fillId="0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49" fontId="1" fillId="33" borderId="40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49" fontId="1" fillId="34" borderId="57" xfId="0" applyNumberFormat="1" applyFont="1" applyFill="1" applyBorder="1" applyAlignment="1">
      <alignment/>
    </xf>
    <xf numFmtId="0" fontId="1" fillId="34" borderId="5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65" fontId="2" fillId="34" borderId="15" xfId="0" applyNumberFormat="1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35" borderId="62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60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/>
    </xf>
    <xf numFmtId="0" fontId="1" fillId="0" borderId="4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3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/>
    </xf>
    <xf numFmtId="0" fontId="1" fillId="0" borderId="6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201"/>
  <sheetViews>
    <sheetView zoomScale="75" zoomScaleNormal="75" zoomScalePageLayoutView="0" workbookViewId="0" topLeftCell="A1">
      <selection activeCell="D9" sqref="D9:D11"/>
    </sheetView>
  </sheetViews>
  <sheetFormatPr defaultColWidth="9.00390625" defaultRowHeight="12.75"/>
  <cols>
    <col min="1" max="1" width="4.00390625" style="2" customWidth="1"/>
    <col min="2" max="2" width="39.875" style="2" customWidth="1"/>
    <col min="3" max="3" width="11.375" style="2" customWidth="1"/>
    <col min="4" max="4" width="9.625" style="11" customWidth="1"/>
    <col min="5" max="5" width="6.875" style="11" customWidth="1"/>
    <col min="6" max="7" width="4.50390625" style="2" customWidth="1"/>
    <col min="8" max="8" width="9.375" style="2" customWidth="1"/>
    <col min="9" max="9" width="9.875" style="11" customWidth="1"/>
    <col min="10" max="10" width="9.125" style="2" customWidth="1"/>
    <col min="11" max="11" width="8.50390625" style="2" customWidth="1"/>
    <col min="12" max="12" width="9.125" style="11" customWidth="1"/>
    <col min="13" max="13" width="9.125" style="2" customWidth="1"/>
    <col min="14" max="14" width="6.875" style="11" customWidth="1"/>
    <col min="15" max="15" width="4.625" style="2" customWidth="1"/>
    <col min="16" max="16" width="2.875" style="11" customWidth="1"/>
    <col min="17" max="17" width="4.625" style="11" customWidth="1"/>
    <col min="18" max="18" width="3.875" style="11" customWidth="1"/>
    <col min="19" max="19" width="5.125" style="0" customWidth="1"/>
    <col min="20" max="20" width="4.125" style="0" customWidth="1"/>
    <col min="21" max="21" width="4.125" style="2" customWidth="1"/>
    <col min="22" max="22" width="4.50390625" style="2" customWidth="1"/>
    <col min="23" max="23" width="3.875" style="2" customWidth="1"/>
    <col min="24" max="24" width="5.00390625" style="2" customWidth="1"/>
    <col min="25" max="25" width="5.375" style="2" customWidth="1"/>
    <col min="26" max="16384" width="8.875" style="2" customWidth="1"/>
  </cols>
  <sheetData>
    <row r="1" spans="1:23" ht="12.75">
      <c r="A1" s="338"/>
      <c r="B1" s="338"/>
      <c r="D1" s="13"/>
      <c r="E1" s="13"/>
      <c r="F1" s="3"/>
      <c r="G1" s="3"/>
      <c r="H1" s="3"/>
      <c r="I1" s="13"/>
      <c r="J1" s="3"/>
      <c r="K1" s="109"/>
      <c r="L1" s="109"/>
      <c r="M1" s="109"/>
      <c r="N1" s="109"/>
      <c r="O1" s="109"/>
      <c r="P1" s="109"/>
      <c r="Q1" s="3"/>
      <c r="R1" s="401" t="s">
        <v>142</v>
      </c>
      <c r="S1" s="401"/>
      <c r="T1" s="401"/>
      <c r="U1" s="401"/>
      <c r="V1" s="401"/>
      <c r="W1" s="401"/>
    </row>
    <row r="2" spans="1:23" ht="12.75">
      <c r="A2" s="338"/>
      <c r="B2" s="338"/>
      <c r="D2" s="13"/>
      <c r="E2" s="13"/>
      <c r="F2" s="3"/>
      <c r="G2" s="61"/>
      <c r="H2" s="61"/>
      <c r="I2" s="13"/>
      <c r="J2" s="3"/>
      <c r="K2" s="109"/>
      <c r="L2" s="109"/>
      <c r="M2" s="109"/>
      <c r="N2" s="109"/>
      <c r="O2" s="109"/>
      <c r="P2" s="109"/>
      <c r="Q2" s="75"/>
      <c r="R2" s="401" t="s">
        <v>395</v>
      </c>
      <c r="S2" s="401"/>
      <c r="T2" s="401"/>
      <c r="U2" s="401"/>
      <c r="V2" s="401"/>
      <c r="W2" s="401"/>
    </row>
    <row r="3" spans="1:23" ht="12.75">
      <c r="A3" s="338"/>
      <c r="B3" s="338"/>
      <c r="D3" s="13"/>
      <c r="E3" s="13"/>
      <c r="F3" s="3"/>
      <c r="G3" s="3"/>
      <c r="H3" s="3"/>
      <c r="I3" s="13"/>
      <c r="J3" s="3"/>
      <c r="K3" s="109"/>
      <c r="L3" s="109"/>
      <c r="M3" s="109"/>
      <c r="N3" s="109"/>
      <c r="O3" s="109"/>
      <c r="P3" s="109"/>
      <c r="Q3" s="75"/>
      <c r="R3" s="401" t="s">
        <v>182</v>
      </c>
      <c r="S3" s="401"/>
      <c r="T3" s="401"/>
      <c r="U3" s="401"/>
      <c r="V3" s="401"/>
      <c r="W3" s="401"/>
    </row>
    <row r="4" spans="1:23" ht="12.75">
      <c r="A4" s="338"/>
      <c r="B4" s="338"/>
      <c r="D4" s="13"/>
      <c r="E4" s="13"/>
      <c r="F4" s="3"/>
      <c r="G4" s="3"/>
      <c r="H4" s="3"/>
      <c r="I4" s="13"/>
      <c r="J4" s="3"/>
      <c r="K4" s="109"/>
      <c r="L4" s="109"/>
      <c r="M4" s="109"/>
      <c r="N4" s="109"/>
      <c r="O4" s="109"/>
      <c r="P4" s="109"/>
      <c r="Q4" s="75"/>
      <c r="R4" s="401" t="s">
        <v>396</v>
      </c>
      <c r="S4" s="401"/>
      <c r="T4" s="401"/>
      <c r="U4" s="401"/>
      <c r="V4" s="401"/>
      <c r="W4" s="401"/>
    </row>
    <row r="5" spans="1:23" ht="12.75">
      <c r="A5" s="339"/>
      <c r="B5" s="339"/>
      <c r="D5" s="13"/>
      <c r="E5" s="13"/>
      <c r="F5" s="3"/>
      <c r="G5" s="3"/>
      <c r="H5" s="3"/>
      <c r="I5" s="13"/>
      <c r="J5" s="3"/>
      <c r="K5" s="109"/>
      <c r="L5" s="109"/>
      <c r="M5" s="109"/>
      <c r="N5" s="109"/>
      <c r="O5" s="109"/>
      <c r="P5" s="109"/>
      <c r="Q5" s="76"/>
      <c r="R5" s="402" t="s">
        <v>251</v>
      </c>
      <c r="S5" s="402"/>
      <c r="T5" s="402"/>
      <c r="U5" s="402"/>
      <c r="V5" s="402"/>
      <c r="W5" s="402"/>
    </row>
    <row r="6" spans="1:18" ht="12.75">
      <c r="A6" s="1"/>
      <c r="D6" s="13"/>
      <c r="E6" s="13"/>
      <c r="F6" s="3"/>
      <c r="G6" s="3"/>
      <c r="H6" s="3"/>
      <c r="I6" s="13"/>
      <c r="J6" s="3"/>
      <c r="K6" s="3"/>
      <c r="L6" s="13"/>
      <c r="M6" s="3"/>
      <c r="N6" s="13"/>
      <c r="O6" s="3"/>
      <c r="P6" s="13"/>
      <c r="Q6" s="13"/>
      <c r="R6" s="13"/>
    </row>
    <row r="7" spans="1:18" ht="17.25">
      <c r="A7" s="343" t="s">
        <v>250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2"/>
      <c r="Q7" s="2"/>
      <c r="R7" s="2"/>
    </row>
    <row r="8" spans="1:24" ht="13.5" thickBot="1">
      <c r="A8" s="1"/>
      <c r="D8" s="13"/>
      <c r="E8" s="13"/>
      <c r="F8" s="3"/>
      <c r="G8" s="3"/>
      <c r="H8" s="3"/>
      <c r="I8" s="13"/>
      <c r="J8" s="3"/>
      <c r="K8" s="3"/>
      <c r="L8" s="13"/>
      <c r="M8" s="3"/>
      <c r="N8" s="227"/>
      <c r="O8" s="227"/>
      <c r="P8" s="227"/>
      <c r="Q8" s="227"/>
      <c r="R8" s="227"/>
      <c r="T8" s="400" t="s">
        <v>137</v>
      </c>
      <c r="U8" s="400"/>
      <c r="V8" s="400"/>
      <c r="W8" s="400"/>
      <c r="X8" s="400"/>
    </row>
    <row r="9" spans="1:25" ht="27.75" customHeight="1" thickBot="1">
      <c r="A9" s="344" t="s">
        <v>0</v>
      </c>
      <c r="B9" s="340" t="s">
        <v>1</v>
      </c>
      <c r="C9" s="340" t="s">
        <v>2</v>
      </c>
      <c r="D9" s="361" t="s">
        <v>6</v>
      </c>
      <c r="E9" s="347" t="s">
        <v>112</v>
      </c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55" t="s">
        <v>115</v>
      </c>
      <c r="T9" s="356"/>
      <c r="U9" s="356"/>
      <c r="V9" s="349" t="s">
        <v>81</v>
      </c>
      <c r="W9" s="359"/>
      <c r="X9" s="349" t="s">
        <v>113</v>
      </c>
      <c r="Y9" s="350"/>
    </row>
    <row r="10" spans="1:25" ht="149.25" customHeight="1" thickBot="1">
      <c r="A10" s="345"/>
      <c r="B10" s="341"/>
      <c r="C10" s="341"/>
      <c r="D10" s="362"/>
      <c r="E10" s="347" t="s">
        <v>133</v>
      </c>
      <c r="F10" s="348"/>
      <c r="G10" s="348"/>
      <c r="H10" s="347" t="s">
        <v>140</v>
      </c>
      <c r="I10" s="348"/>
      <c r="J10" s="348"/>
      <c r="K10" s="347" t="s">
        <v>141</v>
      </c>
      <c r="L10" s="348"/>
      <c r="M10" s="348"/>
      <c r="N10" s="353"/>
      <c r="O10" s="347" t="s">
        <v>135</v>
      </c>
      <c r="P10" s="354"/>
      <c r="Q10" s="347" t="s">
        <v>136</v>
      </c>
      <c r="R10" s="348"/>
      <c r="S10" s="357"/>
      <c r="T10" s="358"/>
      <c r="U10" s="358"/>
      <c r="V10" s="351"/>
      <c r="W10" s="360"/>
      <c r="X10" s="351"/>
      <c r="Y10" s="352"/>
    </row>
    <row r="11" spans="1:25" ht="13.5" thickBot="1">
      <c r="A11" s="346"/>
      <c r="B11" s="342"/>
      <c r="C11" s="342"/>
      <c r="D11" s="363"/>
      <c r="E11" s="69" t="s">
        <v>3</v>
      </c>
      <c r="F11" s="28" t="s">
        <v>4</v>
      </c>
      <c r="G11" s="28" t="s">
        <v>5</v>
      </c>
      <c r="H11" s="69" t="s">
        <v>3</v>
      </c>
      <c r="I11" s="28" t="s">
        <v>4</v>
      </c>
      <c r="J11" s="28" t="s">
        <v>5</v>
      </c>
      <c r="K11" s="69" t="s">
        <v>3</v>
      </c>
      <c r="L11" s="28" t="s">
        <v>4</v>
      </c>
      <c r="M11" s="28" t="s">
        <v>5</v>
      </c>
      <c r="N11" s="28" t="s">
        <v>107</v>
      </c>
      <c r="O11" s="69" t="s">
        <v>6</v>
      </c>
      <c r="P11" s="28" t="s">
        <v>5</v>
      </c>
      <c r="Q11" s="69" t="s">
        <v>6</v>
      </c>
      <c r="R11" s="28" t="s">
        <v>7</v>
      </c>
      <c r="S11" s="69" t="s">
        <v>6</v>
      </c>
      <c r="T11" s="28" t="s">
        <v>4</v>
      </c>
      <c r="U11" s="28" t="s">
        <v>5</v>
      </c>
      <c r="V11" s="69" t="s">
        <v>6</v>
      </c>
      <c r="W11" s="27" t="s">
        <v>8</v>
      </c>
      <c r="X11" s="69" t="s">
        <v>6</v>
      </c>
      <c r="Y11" s="27" t="s">
        <v>8</v>
      </c>
    </row>
    <row r="12" spans="1:25" ht="14.25" thickBot="1" thickTop="1">
      <c r="A12" s="31" t="s">
        <v>64</v>
      </c>
      <c r="B12" s="62" t="s">
        <v>68</v>
      </c>
      <c r="C12" s="32" t="s">
        <v>11</v>
      </c>
      <c r="D12" s="33">
        <f>D15+D22+D33+D35+D38+D40+D42+D44+D46+D48+D50+D52+D54+D56+D58+D60+D62+D64+D66+D68</f>
        <v>28282.29</v>
      </c>
      <c r="E12" s="33">
        <f aca="true" t="shared" si="0" ref="E12:Y12">E15+E22+E33+E35+E38+E40+E42+E44+E46+E48+E50+E52+E54+E56+E58+E60+E62+E64+E66+E68+E70</f>
        <v>0</v>
      </c>
      <c r="F12" s="33">
        <f t="shared" si="0"/>
        <v>0</v>
      </c>
      <c r="G12" s="33">
        <f t="shared" si="0"/>
        <v>0</v>
      </c>
      <c r="H12" s="33">
        <f t="shared" si="0"/>
        <v>27712.76</v>
      </c>
      <c r="I12" s="33">
        <f t="shared" si="0"/>
        <v>5731.04</v>
      </c>
      <c r="J12" s="33">
        <f t="shared" si="0"/>
        <v>21981.719999999998</v>
      </c>
      <c r="K12" s="33">
        <f t="shared" si="0"/>
        <v>569.53</v>
      </c>
      <c r="L12" s="33">
        <f t="shared" si="0"/>
        <v>321.3</v>
      </c>
      <c r="M12" s="33">
        <f t="shared" si="0"/>
        <v>248.23000000000002</v>
      </c>
      <c r="N12" s="33">
        <f t="shared" si="0"/>
        <v>0</v>
      </c>
      <c r="O12" s="33">
        <f t="shared" si="0"/>
        <v>0</v>
      </c>
      <c r="P12" s="33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0</v>
      </c>
      <c r="U12" s="33">
        <f t="shared" si="0"/>
        <v>0</v>
      </c>
      <c r="V12" s="33">
        <f t="shared" si="0"/>
        <v>0</v>
      </c>
      <c r="W12" s="33">
        <f t="shared" si="0"/>
        <v>0</v>
      </c>
      <c r="X12" s="33">
        <f t="shared" si="0"/>
        <v>0</v>
      </c>
      <c r="Y12" s="33">
        <f t="shared" si="0"/>
        <v>0</v>
      </c>
    </row>
    <row r="13" spans="1:25" ht="13.5" thickTop="1">
      <c r="A13" s="18">
        <v>1</v>
      </c>
      <c r="B13" s="219" t="s">
        <v>139</v>
      </c>
      <c r="C13" s="116" t="s">
        <v>204</v>
      </c>
      <c r="D13" s="229">
        <f>E13+H13+K13+O13+Q13+S13+V13+X13</f>
        <v>0</v>
      </c>
      <c r="E13" s="229">
        <f>F13+G13</f>
        <v>0</v>
      </c>
      <c r="F13" s="133"/>
      <c r="G13" s="133"/>
      <c r="H13" s="229">
        <f>I13+J13</f>
        <v>0</v>
      </c>
      <c r="I13" s="133"/>
      <c r="J13" s="133"/>
      <c r="K13" s="229">
        <f>L13+M13</f>
        <v>0</v>
      </c>
      <c r="L13" s="133"/>
      <c r="M13" s="133"/>
      <c r="N13" s="133"/>
      <c r="O13" s="229">
        <f>P13</f>
        <v>0</v>
      </c>
      <c r="P13" s="133"/>
      <c r="Q13" s="229">
        <f>R13</f>
        <v>0</v>
      </c>
      <c r="R13" s="133"/>
      <c r="S13" s="229">
        <f>T13+U13</f>
        <v>0</v>
      </c>
      <c r="T13" s="133"/>
      <c r="U13" s="133"/>
      <c r="V13" s="229">
        <f>W13</f>
        <v>0</v>
      </c>
      <c r="W13" s="133"/>
      <c r="X13" s="229">
        <f>Y13</f>
        <v>0</v>
      </c>
      <c r="Y13" s="133"/>
    </row>
    <row r="14" spans="1:25" s="15" customFormat="1" ht="12.75">
      <c r="A14" s="253"/>
      <c r="B14" s="254" t="s">
        <v>10</v>
      </c>
      <c r="C14" s="250" t="s">
        <v>9</v>
      </c>
      <c r="D14" s="251">
        <f>D16+D18</f>
        <v>2.34</v>
      </c>
      <c r="E14" s="251">
        <f aca="true" t="shared" si="1" ref="E14:Y14">E16+E18</f>
        <v>0</v>
      </c>
      <c r="F14" s="251">
        <f t="shared" si="1"/>
        <v>0</v>
      </c>
      <c r="G14" s="251">
        <f t="shared" si="1"/>
        <v>0</v>
      </c>
      <c r="H14" s="251">
        <f t="shared" si="1"/>
        <v>2.34</v>
      </c>
      <c r="I14" s="251">
        <f t="shared" si="1"/>
        <v>2.34</v>
      </c>
      <c r="J14" s="251">
        <f t="shared" si="1"/>
        <v>0</v>
      </c>
      <c r="K14" s="251">
        <f t="shared" si="1"/>
        <v>0</v>
      </c>
      <c r="L14" s="251">
        <f t="shared" si="1"/>
        <v>0</v>
      </c>
      <c r="M14" s="251">
        <f t="shared" si="1"/>
        <v>0</v>
      </c>
      <c r="N14" s="251">
        <f t="shared" si="1"/>
        <v>0</v>
      </c>
      <c r="O14" s="251">
        <f t="shared" si="1"/>
        <v>0</v>
      </c>
      <c r="P14" s="251">
        <f t="shared" si="1"/>
        <v>0</v>
      </c>
      <c r="Q14" s="251">
        <f t="shared" si="1"/>
        <v>0</v>
      </c>
      <c r="R14" s="251">
        <f t="shared" si="1"/>
        <v>0</v>
      </c>
      <c r="S14" s="251">
        <f t="shared" si="1"/>
        <v>0</v>
      </c>
      <c r="T14" s="251">
        <f t="shared" si="1"/>
        <v>0</v>
      </c>
      <c r="U14" s="251">
        <f t="shared" si="1"/>
        <v>0</v>
      </c>
      <c r="V14" s="251">
        <f t="shared" si="1"/>
        <v>0</v>
      </c>
      <c r="W14" s="251">
        <f t="shared" si="1"/>
        <v>0</v>
      </c>
      <c r="X14" s="251">
        <f t="shared" si="1"/>
        <v>0</v>
      </c>
      <c r="Y14" s="251">
        <f t="shared" si="1"/>
        <v>0</v>
      </c>
    </row>
    <row r="15" spans="1:25" s="15" customFormat="1" ht="12.75">
      <c r="A15" s="253"/>
      <c r="B15" s="254"/>
      <c r="C15" s="252" t="s">
        <v>11</v>
      </c>
      <c r="D15" s="251">
        <f>D17+D19+D20</f>
        <v>1347.8</v>
      </c>
      <c r="E15" s="251">
        <f aca="true" t="shared" si="2" ref="E15:Y15">E17+E19+E20</f>
        <v>0</v>
      </c>
      <c r="F15" s="251">
        <f t="shared" si="2"/>
        <v>0</v>
      </c>
      <c r="G15" s="251">
        <f t="shared" si="2"/>
        <v>0</v>
      </c>
      <c r="H15" s="251">
        <f t="shared" si="2"/>
        <v>1347.8</v>
      </c>
      <c r="I15" s="251">
        <f t="shared" si="2"/>
        <v>1347.8</v>
      </c>
      <c r="J15" s="251">
        <f t="shared" si="2"/>
        <v>0</v>
      </c>
      <c r="K15" s="251">
        <f t="shared" si="2"/>
        <v>0</v>
      </c>
      <c r="L15" s="251">
        <f t="shared" si="2"/>
        <v>0</v>
      </c>
      <c r="M15" s="251">
        <f t="shared" si="2"/>
        <v>0</v>
      </c>
      <c r="N15" s="251">
        <f t="shared" si="2"/>
        <v>0</v>
      </c>
      <c r="O15" s="251">
        <f t="shared" si="2"/>
        <v>0</v>
      </c>
      <c r="P15" s="251">
        <f t="shared" si="2"/>
        <v>0</v>
      </c>
      <c r="Q15" s="251">
        <f t="shared" si="2"/>
        <v>0</v>
      </c>
      <c r="R15" s="251">
        <f t="shared" si="2"/>
        <v>0</v>
      </c>
      <c r="S15" s="251">
        <f t="shared" si="2"/>
        <v>0</v>
      </c>
      <c r="T15" s="251">
        <f t="shared" si="2"/>
        <v>0</v>
      </c>
      <c r="U15" s="251">
        <f t="shared" si="2"/>
        <v>0</v>
      </c>
      <c r="V15" s="251">
        <f t="shared" si="2"/>
        <v>0</v>
      </c>
      <c r="W15" s="251">
        <f t="shared" si="2"/>
        <v>0</v>
      </c>
      <c r="X15" s="251">
        <f t="shared" si="2"/>
        <v>0</v>
      </c>
      <c r="Y15" s="251">
        <f t="shared" si="2"/>
        <v>0</v>
      </c>
    </row>
    <row r="16" spans="1:25" s="15" customFormat="1" ht="12.75">
      <c r="A16" s="19" t="s">
        <v>12</v>
      </c>
      <c r="B16" s="367" t="s">
        <v>13</v>
      </c>
      <c r="C16" s="147" t="s">
        <v>9</v>
      </c>
      <c r="D16" s="229">
        <f>E16+H16+K16+O16+Q16+S16+V16+X16</f>
        <v>0</v>
      </c>
      <c r="E16" s="229">
        <f aca="true" t="shared" si="3" ref="E16:E70">F16+G16</f>
        <v>0</v>
      </c>
      <c r="F16" s="133"/>
      <c r="G16" s="133"/>
      <c r="H16" s="229">
        <f aca="true" t="shared" si="4" ref="H16:H70">I16+J16</f>
        <v>0</v>
      </c>
      <c r="I16" s="133"/>
      <c r="J16" s="133"/>
      <c r="K16" s="229">
        <f aca="true" t="shared" si="5" ref="K16:K70">L16+M16</f>
        <v>0</v>
      </c>
      <c r="L16" s="133"/>
      <c r="M16" s="133"/>
      <c r="N16" s="133"/>
      <c r="O16" s="229">
        <f aca="true" t="shared" si="6" ref="O16:O92">P16</f>
        <v>0</v>
      </c>
      <c r="P16" s="133"/>
      <c r="Q16" s="229">
        <f aca="true" t="shared" si="7" ref="Q16:Q92">R16</f>
        <v>0</v>
      </c>
      <c r="R16" s="133"/>
      <c r="S16" s="229">
        <f aca="true" t="shared" si="8" ref="S16:S70">T16+U16</f>
        <v>0</v>
      </c>
      <c r="T16" s="133"/>
      <c r="U16" s="133"/>
      <c r="V16" s="229">
        <f aca="true" t="shared" si="9" ref="V16:V92">W16</f>
        <v>0</v>
      </c>
      <c r="W16" s="133"/>
      <c r="X16" s="229">
        <f aca="true" t="shared" si="10" ref="X16:X92">Y16</f>
        <v>0</v>
      </c>
      <c r="Y16" s="133"/>
    </row>
    <row r="17" spans="1:25" s="15" customFormat="1" ht="12.75">
      <c r="A17" s="19"/>
      <c r="B17" s="368"/>
      <c r="C17" s="147" t="s">
        <v>11</v>
      </c>
      <c r="D17" s="229">
        <f>E17+H17+K17+O17+Q17+S17+V17+X17</f>
        <v>0</v>
      </c>
      <c r="E17" s="229">
        <f t="shared" si="3"/>
        <v>0</v>
      </c>
      <c r="F17" s="133"/>
      <c r="G17" s="133"/>
      <c r="H17" s="229">
        <f t="shared" si="4"/>
        <v>0</v>
      </c>
      <c r="I17" s="133"/>
      <c r="J17" s="133"/>
      <c r="K17" s="229">
        <f t="shared" si="5"/>
        <v>0</v>
      </c>
      <c r="L17" s="133"/>
      <c r="M17" s="133"/>
      <c r="N17" s="133"/>
      <c r="O17" s="229">
        <f t="shared" si="6"/>
        <v>0</v>
      </c>
      <c r="P17" s="133"/>
      <c r="Q17" s="229">
        <f t="shared" si="7"/>
        <v>0</v>
      </c>
      <c r="R17" s="133"/>
      <c r="S17" s="229">
        <f t="shared" si="8"/>
        <v>0</v>
      </c>
      <c r="T17" s="133"/>
      <c r="U17" s="133"/>
      <c r="V17" s="229">
        <f t="shared" si="9"/>
        <v>0</v>
      </c>
      <c r="W17" s="133"/>
      <c r="X17" s="229">
        <f t="shared" si="10"/>
        <v>0</v>
      </c>
      <c r="Y17" s="133"/>
    </row>
    <row r="18" spans="1:25" s="15" customFormat="1" ht="12.75">
      <c r="A18" s="19" t="s">
        <v>14</v>
      </c>
      <c r="B18" s="367" t="s">
        <v>15</v>
      </c>
      <c r="C18" s="147" t="s">
        <v>9</v>
      </c>
      <c r="D18" s="229">
        <f>E18+H18+K18+O18+Q18+S18+V18+X18</f>
        <v>2.34</v>
      </c>
      <c r="E18" s="229">
        <f t="shared" si="3"/>
        <v>0</v>
      </c>
      <c r="F18" s="133"/>
      <c r="G18" s="133"/>
      <c r="H18" s="229">
        <f t="shared" si="4"/>
        <v>2.34</v>
      </c>
      <c r="I18" s="133">
        <v>2.34</v>
      </c>
      <c r="J18" s="133"/>
      <c r="K18" s="229">
        <f t="shared" si="5"/>
        <v>0</v>
      </c>
      <c r="L18" s="133"/>
      <c r="M18" s="133"/>
      <c r="N18" s="133"/>
      <c r="O18" s="229">
        <f t="shared" si="6"/>
        <v>0</v>
      </c>
      <c r="P18" s="133"/>
      <c r="Q18" s="229">
        <f t="shared" si="7"/>
        <v>0</v>
      </c>
      <c r="R18" s="133"/>
      <c r="S18" s="229">
        <f t="shared" si="8"/>
        <v>0</v>
      </c>
      <c r="T18" s="133"/>
      <c r="U18" s="133"/>
      <c r="V18" s="229">
        <f t="shared" si="9"/>
        <v>0</v>
      </c>
      <c r="W18" s="133"/>
      <c r="X18" s="229">
        <f t="shared" si="10"/>
        <v>0</v>
      </c>
      <c r="Y18" s="133"/>
    </row>
    <row r="19" spans="1:25" s="15" customFormat="1" ht="12.75">
      <c r="A19" s="19"/>
      <c r="B19" s="369"/>
      <c r="C19" s="147" t="s">
        <v>11</v>
      </c>
      <c r="D19" s="230">
        <f>E19+H19+K19+O19+Q19+S19+V19+X19</f>
        <v>1347.8</v>
      </c>
      <c r="E19" s="230">
        <f t="shared" si="3"/>
        <v>0</v>
      </c>
      <c r="F19" s="134"/>
      <c r="G19" s="134"/>
      <c r="H19" s="230">
        <f t="shared" si="4"/>
        <v>1347.8</v>
      </c>
      <c r="I19" s="134">
        <v>1347.8</v>
      </c>
      <c r="J19" s="134"/>
      <c r="K19" s="230">
        <f t="shared" si="5"/>
        <v>0</v>
      </c>
      <c r="L19" s="134"/>
      <c r="M19" s="134"/>
      <c r="N19" s="134"/>
      <c r="O19" s="230">
        <f t="shared" si="6"/>
        <v>0</v>
      </c>
      <c r="P19" s="134"/>
      <c r="Q19" s="230">
        <f t="shared" si="7"/>
        <v>0</v>
      </c>
      <c r="R19" s="134"/>
      <c r="S19" s="230">
        <f t="shared" si="8"/>
        <v>0</v>
      </c>
      <c r="T19" s="134"/>
      <c r="U19" s="134"/>
      <c r="V19" s="230">
        <f t="shared" si="9"/>
        <v>0</v>
      </c>
      <c r="W19" s="134"/>
      <c r="X19" s="230">
        <f t="shared" si="10"/>
        <v>0</v>
      </c>
      <c r="Y19" s="134"/>
    </row>
    <row r="20" spans="1:25" s="15" customFormat="1" ht="13.5" thickBot="1">
      <c r="A20" s="20" t="s">
        <v>210</v>
      </c>
      <c r="B20" s="228" t="s">
        <v>211</v>
      </c>
      <c r="C20" s="231" t="s">
        <v>11</v>
      </c>
      <c r="D20" s="223">
        <f>E20+H20+K20+O20+Q20+S20+V20+X20</f>
        <v>0</v>
      </c>
      <c r="E20" s="223">
        <f t="shared" si="3"/>
        <v>0</v>
      </c>
      <c r="F20" s="160"/>
      <c r="G20" s="160"/>
      <c r="H20" s="223">
        <f t="shared" si="4"/>
        <v>0</v>
      </c>
      <c r="I20" s="160"/>
      <c r="J20" s="160"/>
      <c r="K20" s="223">
        <f t="shared" si="5"/>
        <v>0</v>
      </c>
      <c r="L20" s="160"/>
      <c r="M20" s="160"/>
      <c r="N20" s="160"/>
      <c r="O20" s="223">
        <f t="shared" si="6"/>
        <v>0</v>
      </c>
      <c r="P20" s="160"/>
      <c r="Q20" s="223">
        <f t="shared" si="7"/>
        <v>0</v>
      </c>
      <c r="R20" s="160"/>
      <c r="S20" s="223">
        <f t="shared" si="8"/>
        <v>0</v>
      </c>
      <c r="T20" s="160"/>
      <c r="U20" s="160"/>
      <c r="V20" s="223">
        <f t="shared" si="9"/>
        <v>0</v>
      </c>
      <c r="W20" s="160"/>
      <c r="X20" s="223">
        <f t="shared" si="10"/>
        <v>0</v>
      </c>
      <c r="Y20" s="160"/>
    </row>
    <row r="21" spans="1:25" s="15" customFormat="1" ht="12.75">
      <c r="A21" s="18" t="s">
        <v>186</v>
      </c>
      <c r="B21" s="370" t="s">
        <v>187</v>
      </c>
      <c r="C21" s="149" t="s">
        <v>188</v>
      </c>
      <c r="D21" s="229">
        <f>H21</f>
        <v>2</v>
      </c>
      <c r="E21" s="229">
        <f t="shared" si="3"/>
        <v>0</v>
      </c>
      <c r="F21" s="133"/>
      <c r="G21" s="133"/>
      <c r="H21" s="229">
        <f>I21</f>
        <v>2</v>
      </c>
      <c r="I21" s="133">
        <v>2</v>
      </c>
      <c r="J21" s="133"/>
      <c r="K21" s="229">
        <v>1</v>
      </c>
      <c r="L21" s="133"/>
      <c r="M21" s="133"/>
      <c r="N21" s="133"/>
      <c r="O21" s="229">
        <f t="shared" si="6"/>
        <v>0</v>
      </c>
      <c r="P21" s="133"/>
      <c r="Q21" s="229">
        <f t="shared" si="7"/>
        <v>0</v>
      </c>
      <c r="R21" s="133"/>
      <c r="S21" s="229">
        <f t="shared" si="8"/>
        <v>0</v>
      </c>
      <c r="T21" s="133"/>
      <c r="U21" s="133"/>
      <c r="V21" s="229">
        <f t="shared" si="9"/>
        <v>0</v>
      </c>
      <c r="W21" s="133"/>
      <c r="X21" s="229">
        <f t="shared" si="10"/>
        <v>0</v>
      </c>
      <c r="Y21" s="133"/>
    </row>
    <row r="22" spans="1:25" s="15" customFormat="1" ht="12.75">
      <c r="A22" s="18"/>
      <c r="B22" s="371"/>
      <c r="C22" s="250" t="s">
        <v>11</v>
      </c>
      <c r="D22" s="251">
        <f>D24+D26+D28+D30+D31</f>
        <v>0.36</v>
      </c>
      <c r="E22" s="251">
        <f aca="true" t="shared" si="11" ref="E22:Y22">E24+E26+E28+E30+E31</f>
        <v>0</v>
      </c>
      <c r="F22" s="251">
        <f t="shared" si="11"/>
        <v>0</v>
      </c>
      <c r="G22" s="251">
        <f t="shared" si="11"/>
        <v>0</v>
      </c>
      <c r="H22" s="251">
        <f t="shared" si="11"/>
        <v>0.36</v>
      </c>
      <c r="I22" s="251">
        <f t="shared" si="11"/>
        <v>0.36</v>
      </c>
      <c r="J22" s="251">
        <f t="shared" si="11"/>
        <v>0</v>
      </c>
      <c r="K22" s="251">
        <f t="shared" si="11"/>
        <v>0</v>
      </c>
      <c r="L22" s="251">
        <f t="shared" si="11"/>
        <v>0</v>
      </c>
      <c r="M22" s="251">
        <f t="shared" si="11"/>
        <v>0</v>
      </c>
      <c r="N22" s="251">
        <f t="shared" si="11"/>
        <v>0</v>
      </c>
      <c r="O22" s="251">
        <f t="shared" si="11"/>
        <v>0</v>
      </c>
      <c r="P22" s="251">
        <f t="shared" si="11"/>
        <v>0</v>
      </c>
      <c r="Q22" s="251">
        <f t="shared" si="11"/>
        <v>0</v>
      </c>
      <c r="R22" s="251">
        <f t="shared" si="11"/>
        <v>0</v>
      </c>
      <c r="S22" s="251">
        <f t="shared" si="11"/>
        <v>0</v>
      </c>
      <c r="T22" s="251">
        <f t="shared" si="11"/>
        <v>0</v>
      </c>
      <c r="U22" s="251">
        <f t="shared" si="11"/>
        <v>0</v>
      </c>
      <c r="V22" s="251">
        <f t="shared" si="11"/>
        <v>0</v>
      </c>
      <c r="W22" s="251">
        <f t="shared" si="11"/>
        <v>0</v>
      </c>
      <c r="X22" s="251">
        <f t="shared" si="11"/>
        <v>0</v>
      </c>
      <c r="Y22" s="251">
        <f t="shared" si="11"/>
        <v>0</v>
      </c>
    </row>
    <row r="23" spans="1:25" s="15" customFormat="1" ht="12.75">
      <c r="A23" s="18" t="s">
        <v>189</v>
      </c>
      <c r="B23" s="372" t="s">
        <v>190</v>
      </c>
      <c r="C23" s="149" t="s">
        <v>191</v>
      </c>
      <c r="D23" s="229">
        <f aca="true" t="shared" si="12" ref="D23:D70">E23+H23+K23+O23+Q23+S23+V23+X23</f>
        <v>0</v>
      </c>
      <c r="E23" s="229">
        <f t="shared" si="3"/>
        <v>0</v>
      </c>
      <c r="F23" s="133"/>
      <c r="G23" s="133"/>
      <c r="H23" s="229">
        <f t="shared" si="4"/>
        <v>0</v>
      </c>
      <c r="I23" s="133"/>
      <c r="J23" s="133"/>
      <c r="K23" s="229">
        <f t="shared" si="5"/>
        <v>0</v>
      </c>
      <c r="L23" s="133"/>
      <c r="M23" s="133"/>
      <c r="N23" s="133"/>
      <c r="O23" s="229">
        <f t="shared" si="6"/>
        <v>0</v>
      </c>
      <c r="P23" s="133"/>
      <c r="Q23" s="229">
        <f t="shared" si="7"/>
        <v>0</v>
      </c>
      <c r="R23" s="133"/>
      <c r="S23" s="229">
        <f t="shared" si="8"/>
        <v>0</v>
      </c>
      <c r="T23" s="133"/>
      <c r="U23" s="133"/>
      <c r="V23" s="229">
        <f t="shared" si="9"/>
        <v>0</v>
      </c>
      <c r="W23" s="133"/>
      <c r="X23" s="229">
        <f t="shared" si="10"/>
        <v>0</v>
      </c>
      <c r="Y23" s="133"/>
    </row>
    <row r="24" spans="1:25" s="15" customFormat="1" ht="12.75">
      <c r="A24" s="18"/>
      <c r="B24" s="373"/>
      <c r="C24" s="149" t="s">
        <v>11</v>
      </c>
      <c r="D24" s="229">
        <f t="shared" si="12"/>
        <v>0</v>
      </c>
      <c r="E24" s="229">
        <f t="shared" si="3"/>
        <v>0</v>
      </c>
      <c r="F24" s="133"/>
      <c r="G24" s="133"/>
      <c r="H24" s="229">
        <f t="shared" si="4"/>
        <v>0</v>
      </c>
      <c r="I24" s="133"/>
      <c r="J24" s="133"/>
      <c r="K24" s="229">
        <f t="shared" si="5"/>
        <v>0</v>
      </c>
      <c r="L24" s="133"/>
      <c r="M24" s="133"/>
      <c r="N24" s="133"/>
      <c r="O24" s="229">
        <f t="shared" si="6"/>
        <v>0</v>
      </c>
      <c r="P24" s="133"/>
      <c r="Q24" s="229">
        <f t="shared" si="7"/>
        <v>0</v>
      </c>
      <c r="R24" s="133"/>
      <c r="S24" s="229">
        <f t="shared" si="8"/>
        <v>0</v>
      </c>
      <c r="T24" s="133"/>
      <c r="U24" s="133"/>
      <c r="V24" s="229">
        <f t="shared" si="9"/>
        <v>0</v>
      </c>
      <c r="W24" s="133"/>
      <c r="X24" s="229">
        <f t="shared" si="10"/>
        <v>0</v>
      </c>
      <c r="Y24" s="133"/>
    </row>
    <row r="25" spans="1:25" s="15" customFormat="1" ht="12.75">
      <c r="A25" s="18" t="s">
        <v>192</v>
      </c>
      <c r="B25" s="372" t="s">
        <v>193</v>
      </c>
      <c r="C25" s="149" t="s">
        <v>195</v>
      </c>
      <c r="D25" s="229">
        <f t="shared" si="12"/>
        <v>480</v>
      </c>
      <c r="E25" s="229">
        <f t="shared" si="3"/>
        <v>0</v>
      </c>
      <c r="F25" s="133"/>
      <c r="G25" s="133"/>
      <c r="H25" s="229">
        <f t="shared" si="4"/>
        <v>480</v>
      </c>
      <c r="I25" s="133">
        <v>480</v>
      </c>
      <c r="J25" s="133"/>
      <c r="K25" s="229">
        <f t="shared" si="5"/>
        <v>0</v>
      </c>
      <c r="L25" s="133"/>
      <c r="M25" s="133"/>
      <c r="N25" s="133"/>
      <c r="O25" s="229">
        <f t="shared" si="6"/>
        <v>0</v>
      </c>
      <c r="P25" s="133"/>
      <c r="Q25" s="229">
        <f t="shared" si="7"/>
        <v>0</v>
      </c>
      <c r="R25" s="133"/>
      <c r="S25" s="229">
        <f t="shared" si="8"/>
        <v>0</v>
      </c>
      <c r="T25" s="133"/>
      <c r="U25" s="133"/>
      <c r="V25" s="229">
        <f t="shared" si="9"/>
        <v>0</v>
      </c>
      <c r="W25" s="133"/>
      <c r="X25" s="229">
        <f t="shared" si="10"/>
        <v>0</v>
      </c>
      <c r="Y25" s="133"/>
    </row>
    <row r="26" spans="1:25" s="15" customFormat="1" ht="12.75">
      <c r="A26" s="18"/>
      <c r="B26" s="373"/>
      <c r="C26" s="149" t="s">
        <v>11</v>
      </c>
      <c r="D26" s="229">
        <f t="shared" si="12"/>
        <v>0.36</v>
      </c>
      <c r="E26" s="229">
        <f t="shared" si="3"/>
        <v>0</v>
      </c>
      <c r="F26" s="133"/>
      <c r="G26" s="133"/>
      <c r="H26" s="229">
        <f t="shared" si="4"/>
        <v>0.36</v>
      </c>
      <c r="I26" s="133">
        <v>0.36</v>
      </c>
      <c r="J26" s="133"/>
      <c r="K26" s="229">
        <f t="shared" si="5"/>
        <v>0</v>
      </c>
      <c r="L26" s="133"/>
      <c r="M26" s="133"/>
      <c r="N26" s="133"/>
      <c r="O26" s="229">
        <f t="shared" si="6"/>
        <v>0</v>
      </c>
      <c r="P26" s="133"/>
      <c r="Q26" s="229">
        <f t="shared" si="7"/>
        <v>0</v>
      </c>
      <c r="R26" s="133"/>
      <c r="S26" s="229">
        <f t="shared" si="8"/>
        <v>0</v>
      </c>
      <c r="T26" s="133"/>
      <c r="U26" s="133"/>
      <c r="V26" s="229">
        <f t="shared" si="9"/>
        <v>0</v>
      </c>
      <c r="W26" s="133"/>
      <c r="X26" s="229">
        <f t="shared" si="10"/>
        <v>0</v>
      </c>
      <c r="Y26" s="133"/>
    </row>
    <row r="27" spans="1:25" s="15" customFormat="1" ht="12.75">
      <c r="A27" s="18" t="s">
        <v>196</v>
      </c>
      <c r="B27" s="372" t="s">
        <v>197</v>
      </c>
      <c r="C27" s="149" t="s">
        <v>195</v>
      </c>
      <c r="D27" s="229">
        <f t="shared" si="12"/>
        <v>0</v>
      </c>
      <c r="E27" s="229">
        <f t="shared" si="3"/>
        <v>0</v>
      </c>
      <c r="F27" s="133"/>
      <c r="G27" s="133"/>
      <c r="H27" s="229">
        <f t="shared" si="4"/>
        <v>0</v>
      </c>
      <c r="I27" s="133"/>
      <c r="J27" s="133"/>
      <c r="K27" s="229">
        <f t="shared" si="5"/>
        <v>0</v>
      </c>
      <c r="L27" s="133"/>
      <c r="M27" s="133"/>
      <c r="N27" s="133"/>
      <c r="O27" s="229">
        <f t="shared" si="6"/>
        <v>0</v>
      </c>
      <c r="P27" s="133"/>
      <c r="Q27" s="229">
        <f t="shared" si="7"/>
        <v>0</v>
      </c>
      <c r="R27" s="133"/>
      <c r="S27" s="229">
        <f t="shared" si="8"/>
        <v>0</v>
      </c>
      <c r="T27" s="133"/>
      <c r="U27" s="133"/>
      <c r="V27" s="229">
        <f t="shared" si="9"/>
        <v>0</v>
      </c>
      <c r="W27" s="133"/>
      <c r="X27" s="229">
        <f t="shared" si="10"/>
        <v>0</v>
      </c>
      <c r="Y27" s="133"/>
    </row>
    <row r="28" spans="1:25" s="15" customFormat="1" ht="12.75">
      <c r="A28" s="18"/>
      <c r="B28" s="373"/>
      <c r="C28" s="149" t="s">
        <v>11</v>
      </c>
      <c r="D28" s="229">
        <f t="shared" si="12"/>
        <v>0</v>
      </c>
      <c r="E28" s="229">
        <f t="shared" si="3"/>
        <v>0</v>
      </c>
      <c r="F28" s="133"/>
      <c r="G28" s="133"/>
      <c r="H28" s="229">
        <f t="shared" si="4"/>
        <v>0</v>
      </c>
      <c r="I28" s="133"/>
      <c r="J28" s="133"/>
      <c r="K28" s="229">
        <f t="shared" si="5"/>
        <v>0</v>
      </c>
      <c r="L28" s="133"/>
      <c r="M28" s="133"/>
      <c r="N28" s="133"/>
      <c r="O28" s="229">
        <f t="shared" si="6"/>
        <v>0</v>
      </c>
      <c r="P28" s="133"/>
      <c r="Q28" s="229">
        <f t="shared" si="7"/>
        <v>0</v>
      </c>
      <c r="R28" s="133"/>
      <c r="S28" s="229">
        <f t="shared" si="8"/>
        <v>0</v>
      </c>
      <c r="T28" s="133"/>
      <c r="U28" s="133"/>
      <c r="V28" s="229">
        <f t="shared" si="9"/>
        <v>0</v>
      </c>
      <c r="W28" s="133"/>
      <c r="X28" s="229">
        <f t="shared" si="10"/>
        <v>0</v>
      </c>
      <c r="Y28" s="133"/>
    </row>
    <row r="29" spans="1:25" s="15" customFormat="1" ht="12.75">
      <c r="A29" s="18" t="s">
        <v>199</v>
      </c>
      <c r="B29" s="372" t="s">
        <v>200</v>
      </c>
      <c r="C29" s="149" t="s">
        <v>27</v>
      </c>
      <c r="D29" s="229">
        <f t="shared" si="12"/>
        <v>0</v>
      </c>
      <c r="E29" s="229">
        <f t="shared" si="3"/>
        <v>0</v>
      </c>
      <c r="F29" s="133"/>
      <c r="G29" s="133"/>
      <c r="H29" s="229">
        <f t="shared" si="4"/>
        <v>0</v>
      </c>
      <c r="I29" s="133"/>
      <c r="J29" s="133"/>
      <c r="K29" s="229">
        <f t="shared" si="5"/>
        <v>0</v>
      </c>
      <c r="L29" s="133"/>
      <c r="M29" s="133"/>
      <c r="N29" s="133"/>
      <c r="O29" s="229">
        <f t="shared" si="6"/>
        <v>0</v>
      </c>
      <c r="P29" s="133"/>
      <c r="Q29" s="229">
        <f t="shared" si="7"/>
        <v>0</v>
      </c>
      <c r="R29" s="133"/>
      <c r="S29" s="229">
        <f t="shared" si="8"/>
        <v>0</v>
      </c>
      <c r="T29" s="133"/>
      <c r="U29" s="133"/>
      <c r="V29" s="229">
        <f t="shared" si="9"/>
        <v>0</v>
      </c>
      <c r="W29" s="133"/>
      <c r="X29" s="229">
        <f t="shared" si="10"/>
        <v>0</v>
      </c>
      <c r="Y29" s="133"/>
    </row>
    <row r="30" spans="1:25" s="15" customFormat="1" ht="12.75">
      <c r="A30" s="19"/>
      <c r="B30" s="373"/>
      <c r="C30" s="147" t="s">
        <v>11</v>
      </c>
      <c r="D30" s="229">
        <f t="shared" si="12"/>
        <v>0</v>
      </c>
      <c r="E30" s="229">
        <f t="shared" si="3"/>
        <v>0</v>
      </c>
      <c r="F30" s="133"/>
      <c r="G30" s="133"/>
      <c r="H30" s="229">
        <f t="shared" si="4"/>
        <v>0</v>
      </c>
      <c r="I30" s="133"/>
      <c r="J30" s="133"/>
      <c r="K30" s="229">
        <f t="shared" si="5"/>
        <v>0</v>
      </c>
      <c r="L30" s="133"/>
      <c r="M30" s="133"/>
      <c r="N30" s="133"/>
      <c r="O30" s="229">
        <f t="shared" si="6"/>
        <v>0</v>
      </c>
      <c r="P30" s="133"/>
      <c r="Q30" s="229">
        <f t="shared" si="7"/>
        <v>0</v>
      </c>
      <c r="R30" s="133"/>
      <c r="S30" s="229">
        <f t="shared" si="8"/>
        <v>0</v>
      </c>
      <c r="T30" s="133"/>
      <c r="U30" s="133"/>
      <c r="V30" s="229">
        <f t="shared" si="9"/>
        <v>0</v>
      </c>
      <c r="W30" s="133"/>
      <c r="X30" s="229">
        <f t="shared" si="10"/>
        <v>0</v>
      </c>
      <c r="Y30" s="133"/>
    </row>
    <row r="31" spans="1:25" s="15" customFormat="1" ht="13.5" thickBot="1">
      <c r="A31" s="26" t="s">
        <v>201</v>
      </c>
      <c r="B31" s="226" t="s">
        <v>213</v>
      </c>
      <c r="C31" s="222" t="s">
        <v>11</v>
      </c>
      <c r="D31" s="223">
        <f t="shared" si="12"/>
        <v>0</v>
      </c>
      <c r="E31" s="223">
        <f t="shared" si="3"/>
        <v>0</v>
      </c>
      <c r="F31" s="160"/>
      <c r="G31" s="160"/>
      <c r="H31" s="223">
        <f t="shared" si="4"/>
        <v>0</v>
      </c>
      <c r="I31" s="160"/>
      <c r="J31" s="160"/>
      <c r="K31" s="223">
        <f t="shared" si="5"/>
        <v>0</v>
      </c>
      <c r="L31" s="160"/>
      <c r="M31" s="160"/>
      <c r="N31" s="160"/>
      <c r="O31" s="223">
        <f t="shared" si="6"/>
        <v>0</v>
      </c>
      <c r="P31" s="160"/>
      <c r="Q31" s="223">
        <f t="shared" si="7"/>
        <v>0</v>
      </c>
      <c r="R31" s="160"/>
      <c r="S31" s="223">
        <f t="shared" si="8"/>
        <v>0</v>
      </c>
      <c r="T31" s="160"/>
      <c r="U31" s="160"/>
      <c r="V31" s="223">
        <f t="shared" si="9"/>
        <v>0</v>
      </c>
      <c r="W31" s="160"/>
      <c r="X31" s="223">
        <f t="shared" si="10"/>
        <v>0</v>
      </c>
      <c r="Y31" s="160"/>
    </row>
    <row r="32" spans="1:25" s="15" customFormat="1" ht="12.75">
      <c r="A32" s="18" t="s">
        <v>18</v>
      </c>
      <c r="B32" s="364" t="s">
        <v>212</v>
      </c>
      <c r="C32" s="322" t="s">
        <v>17</v>
      </c>
      <c r="D32" s="323">
        <f>H32+K32</f>
        <v>7.433000000000001</v>
      </c>
      <c r="E32" s="323">
        <f t="shared" si="3"/>
        <v>0</v>
      </c>
      <c r="F32" s="309"/>
      <c r="G32" s="309"/>
      <c r="H32" s="323">
        <f t="shared" si="4"/>
        <v>7.36</v>
      </c>
      <c r="I32" s="309"/>
      <c r="J32" s="309">
        <v>7.36</v>
      </c>
      <c r="K32" s="323">
        <f t="shared" si="5"/>
        <v>0.073</v>
      </c>
      <c r="L32" s="309"/>
      <c r="M32" s="133">
        <v>0.073</v>
      </c>
      <c r="N32" s="133"/>
      <c r="O32" s="229">
        <f t="shared" si="6"/>
        <v>0</v>
      </c>
      <c r="P32" s="133"/>
      <c r="Q32" s="229">
        <f t="shared" si="7"/>
        <v>0</v>
      </c>
      <c r="R32" s="133"/>
      <c r="S32" s="229">
        <f t="shared" si="8"/>
        <v>0</v>
      </c>
      <c r="T32" s="133"/>
      <c r="U32" s="133"/>
      <c r="V32" s="229">
        <f t="shared" si="9"/>
        <v>0</v>
      </c>
      <c r="W32" s="133"/>
      <c r="X32" s="229">
        <f t="shared" si="10"/>
        <v>0</v>
      </c>
      <c r="Y32" s="133"/>
    </row>
    <row r="33" spans="1:25" s="15" customFormat="1" ht="13.5" thickBot="1">
      <c r="A33" s="21"/>
      <c r="B33" s="365"/>
      <c r="C33" s="324" t="s">
        <v>11</v>
      </c>
      <c r="D33" s="325">
        <f>H33+K33</f>
        <v>2896.08</v>
      </c>
      <c r="E33" s="325">
        <f t="shared" si="3"/>
        <v>0</v>
      </c>
      <c r="F33" s="308"/>
      <c r="G33" s="308"/>
      <c r="H33" s="325">
        <f t="shared" si="4"/>
        <v>2864.31</v>
      </c>
      <c r="I33" s="308"/>
      <c r="J33" s="308">
        <v>2864.31</v>
      </c>
      <c r="K33" s="325">
        <f t="shared" si="5"/>
        <v>31.77</v>
      </c>
      <c r="L33" s="308"/>
      <c r="M33" s="233">
        <v>31.77</v>
      </c>
      <c r="N33" s="233"/>
      <c r="O33" s="232">
        <f t="shared" si="6"/>
        <v>0</v>
      </c>
      <c r="P33" s="233"/>
      <c r="Q33" s="232">
        <f t="shared" si="7"/>
        <v>0</v>
      </c>
      <c r="R33" s="233"/>
      <c r="S33" s="232">
        <f t="shared" si="8"/>
        <v>0</v>
      </c>
      <c r="T33" s="233"/>
      <c r="U33" s="233"/>
      <c r="V33" s="232">
        <f t="shared" si="9"/>
        <v>0</v>
      </c>
      <c r="W33" s="233"/>
      <c r="X33" s="232">
        <f t="shared" si="10"/>
        <v>0</v>
      </c>
      <c r="Y33" s="233"/>
    </row>
    <row r="34" spans="1:25" s="15" customFormat="1" ht="12.75">
      <c r="A34" s="22" t="s">
        <v>52</v>
      </c>
      <c r="B34" s="364" t="s">
        <v>61</v>
      </c>
      <c r="C34" s="326" t="s">
        <v>9</v>
      </c>
      <c r="D34" s="323">
        <f t="shared" si="12"/>
        <v>0</v>
      </c>
      <c r="E34" s="323">
        <f t="shared" si="3"/>
        <v>0</v>
      </c>
      <c r="F34" s="309"/>
      <c r="G34" s="309"/>
      <c r="H34" s="323">
        <f t="shared" si="4"/>
        <v>0</v>
      </c>
      <c r="I34" s="309"/>
      <c r="J34" s="309"/>
      <c r="K34" s="323">
        <f t="shared" si="5"/>
        <v>0</v>
      </c>
      <c r="L34" s="309"/>
      <c r="M34" s="133"/>
      <c r="N34" s="133"/>
      <c r="O34" s="229">
        <f t="shared" si="6"/>
        <v>0</v>
      </c>
      <c r="P34" s="133"/>
      <c r="Q34" s="229">
        <f t="shared" si="7"/>
        <v>0</v>
      </c>
      <c r="R34" s="133"/>
      <c r="S34" s="229">
        <f t="shared" si="8"/>
        <v>0</v>
      </c>
      <c r="T34" s="133"/>
      <c r="U34" s="133"/>
      <c r="V34" s="229">
        <f t="shared" si="9"/>
        <v>0</v>
      </c>
      <c r="W34" s="133"/>
      <c r="X34" s="229">
        <f t="shared" si="10"/>
        <v>0</v>
      </c>
      <c r="Y34" s="133"/>
    </row>
    <row r="35" spans="1:25" s="15" customFormat="1" ht="13.5" thickBot="1">
      <c r="A35" s="20"/>
      <c r="B35" s="365"/>
      <c r="C35" s="327" t="s">
        <v>11</v>
      </c>
      <c r="D35" s="325">
        <f t="shared" si="12"/>
        <v>0</v>
      </c>
      <c r="E35" s="325">
        <f t="shared" si="3"/>
        <v>0</v>
      </c>
      <c r="F35" s="308"/>
      <c r="G35" s="308"/>
      <c r="H35" s="325">
        <f t="shared" si="4"/>
        <v>0</v>
      </c>
      <c r="I35" s="308"/>
      <c r="J35" s="308"/>
      <c r="K35" s="325">
        <f t="shared" si="5"/>
        <v>0</v>
      </c>
      <c r="L35" s="308"/>
      <c r="M35" s="233"/>
      <c r="N35" s="233"/>
      <c r="O35" s="232">
        <f t="shared" si="6"/>
        <v>0</v>
      </c>
      <c r="P35" s="233"/>
      <c r="Q35" s="232">
        <f t="shared" si="7"/>
        <v>0</v>
      </c>
      <c r="R35" s="233"/>
      <c r="S35" s="232">
        <f t="shared" si="8"/>
        <v>0</v>
      </c>
      <c r="T35" s="233"/>
      <c r="U35" s="233"/>
      <c r="V35" s="232">
        <f t="shared" si="9"/>
        <v>0</v>
      </c>
      <c r="W35" s="233"/>
      <c r="X35" s="232">
        <f t="shared" si="10"/>
        <v>0</v>
      </c>
      <c r="Y35" s="233"/>
    </row>
    <row r="36" spans="1:25" s="15" customFormat="1" ht="12.75">
      <c r="A36" s="22" t="s">
        <v>24</v>
      </c>
      <c r="B36" s="364" t="s">
        <v>214</v>
      </c>
      <c r="C36" s="328" t="s">
        <v>9</v>
      </c>
      <c r="D36" s="323">
        <f t="shared" si="12"/>
        <v>49.684999999999995</v>
      </c>
      <c r="E36" s="323">
        <f t="shared" si="3"/>
        <v>0</v>
      </c>
      <c r="F36" s="309"/>
      <c r="G36" s="309"/>
      <c r="H36" s="323">
        <f t="shared" si="4"/>
        <v>48.894</v>
      </c>
      <c r="I36" s="309">
        <v>9.327</v>
      </c>
      <c r="J36" s="309">
        <v>39.567</v>
      </c>
      <c r="K36" s="323">
        <f t="shared" si="5"/>
        <v>0.791</v>
      </c>
      <c r="L36" s="309">
        <v>0.791</v>
      </c>
      <c r="M36" s="133"/>
      <c r="N36" s="133"/>
      <c r="O36" s="229">
        <f t="shared" si="6"/>
        <v>0</v>
      </c>
      <c r="P36" s="133"/>
      <c r="Q36" s="229">
        <f t="shared" si="7"/>
        <v>0</v>
      </c>
      <c r="R36" s="133"/>
      <c r="S36" s="229">
        <f t="shared" si="8"/>
        <v>0</v>
      </c>
      <c r="T36" s="133"/>
      <c r="U36" s="133"/>
      <c r="V36" s="229">
        <f t="shared" si="9"/>
        <v>0</v>
      </c>
      <c r="W36" s="133"/>
      <c r="X36" s="229">
        <f t="shared" si="10"/>
        <v>0</v>
      </c>
      <c r="Y36" s="133"/>
    </row>
    <row r="37" spans="1:25" s="15" customFormat="1" ht="12.75">
      <c r="A37" s="19"/>
      <c r="B37" s="366"/>
      <c r="C37" s="329" t="s">
        <v>53</v>
      </c>
      <c r="D37" s="323">
        <f t="shared" si="12"/>
        <v>52</v>
      </c>
      <c r="E37" s="323">
        <f t="shared" si="3"/>
        <v>0</v>
      </c>
      <c r="F37" s="309"/>
      <c r="G37" s="309"/>
      <c r="H37" s="323">
        <f t="shared" si="4"/>
        <v>51</v>
      </c>
      <c r="I37" s="309">
        <v>10</v>
      </c>
      <c r="J37" s="309">
        <v>41</v>
      </c>
      <c r="K37" s="323">
        <f t="shared" si="5"/>
        <v>1</v>
      </c>
      <c r="L37" s="309">
        <v>1</v>
      </c>
      <c r="M37" s="133"/>
      <c r="N37" s="133"/>
      <c r="O37" s="229">
        <f t="shared" si="6"/>
        <v>0</v>
      </c>
      <c r="P37" s="133"/>
      <c r="Q37" s="229">
        <f t="shared" si="7"/>
        <v>0</v>
      </c>
      <c r="R37" s="133"/>
      <c r="S37" s="229">
        <f t="shared" si="8"/>
        <v>0</v>
      </c>
      <c r="T37" s="133"/>
      <c r="U37" s="133"/>
      <c r="V37" s="229">
        <f t="shared" si="9"/>
        <v>0</v>
      </c>
      <c r="W37" s="133"/>
      <c r="X37" s="229">
        <f t="shared" si="10"/>
        <v>0</v>
      </c>
      <c r="Y37" s="133"/>
    </row>
    <row r="38" spans="1:25" s="15" customFormat="1" ht="13.5" thickBot="1">
      <c r="A38" s="26"/>
      <c r="B38" s="365"/>
      <c r="C38" s="330" t="s">
        <v>11</v>
      </c>
      <c r="D38" s="325">
        <f t="shared" si="12"/>
        <v>15200.26</v>
      </c>
      <c r="E38" s="325">
        <f t="shared" si="3"/>
        <v>0</v>
      </c>
      <c r="F38" s="308"/>
      <c r="G38" s="308"/>
      <c r="H38" s="325">
        <f>I38+J38</f>
        <v>14882.76</v>
      </c>
      <c r="I38" s="308">
        <v>3000.77</v>
      </c>
      <c r="J38" s="308">
        <v>11881.99</v>
      </c>
      <c r="K38" s="325">
        <f t="shared" si="5"/>
        <v>317.5</v>
      </c>
      <c r="L38" s="308">
        <v>317.5</v>
      </c>
      <c r="M38" s="233"/>
      <c r="N38" s="233"/>
      <c r="O38" s="232">
        <f t="shared" si="6"/>
        <v>0</v>
      </c>
      <c r="P38" s="233"/>
      <c r="Q38" s="232">
        <f t="shared" si="7"/>
        <v>0</v>
      </c>
      <c r="R38" s="233"/>
      <c r="S38" s="232">
        <f t="shared" si="8"/>
        <v>0</v>
      </c>
      <c r="T38" s="233"/>
      <c r="U38" s="233"/>
      <c r="V38" s="232">
        <f t="shared" si="9"/>
        <v>0</v>
      </c>
      <c r="W38" s="233"/>
      <c r="X38" s="232">
        <f t="shared" si="10"/>
        <v>0</v>
      </c>
      <c r="Y38" s="233"/>
    </row>
    <row r="39" spans="1:25" s="15" customFormat="1" ht="12.75">
      <c r="A39" s="18" t="s">
        <v>25</v>
      </c>
      <c r="B39" s="364" t="s">
        <v>215</v>
      </c>
      <c r="C39" s="322" t="s">
        <v>9</v>
      </c>
      <c r="D39" s="323">
        <f t="shared" si="12"/>
        <v>1.74</v>
      </c>
      <c r="E39" s="323">
        <f t="shared" si="3"/>
        <v>0</v>
      </c>
      <c r="F39" s="309"/>
      <c r="G39" s="309"/>
      <c r="H39" s="323">
        <f t="shared" si="4"/>
        <v>1.74</v>
      </c>
      <c r="I39" s="309">
        <v>1.74</v>
      </c>
      <c r="J39" s="309"/>
      <c r="K39" s="323">
        <f t="shared" si="5"/>
        <v>0</v>
      </c>
      <c r="L39" s="309"/>
      <c r="M39" s="133"/>
      <c r="N39" s="133"/>
      <c r="O39" s="229">
        <f t="shared" si="6"/>
        <v>0</v>
      </c>
      <c r="P39" s="133"/>
      <c r="Q39" s="229">
        <f t="shared" si="7"/>
        <v>0</v>
      </c>
      <c r="R39" s="133"/>
      <c r="S39" s="229">
        <f t="shared" si="8"/>
        <v>0</v>
      </c>
      <c r="T39" s="133"/>
      <c r="U39" s="133"/>
      <c r="V39" s="229">
        <f t="shared" si="9"/>
        <v>0</v>
      </c>
      <c r="W39" s="133"/>
      <c r="X39" s="229">
        <f t="shared" si="10"/>
        <v>0</v>
      </c>
      <c r="Y39" s="133"/>
    </row>
    <row r="40" spans="1:25" s="15" customFormat="1" ht="13.5" thickBot="1">
      <c r="A40" s="175"/>
      <c r="B40" s="365"/>
      <c r="C40" s="97" t="s">
        <v>11</v>
      </c>
      <c r="D40" s="325">
        <f t="shared" si="12"/>
        <v>238.38</v>
      </c>
      <c r="E40" s="325">
        <f t="shared" si="3"/>
        <v>0</v>
      </c>
      <c r="F40" s="308"/>
      <c r="G40" s="308"/>
      <c r="H40" s="325">
        <f t="shared" si="4"/>
        <v>238.38</v>
      </c>
      <c r="I40" s="308">
        <v>238.38</v>
      </c>
      <c r="J40" s="308"/>
      <c r="K40" s="325">
        <f t="shared" si="5"/>
        <v>0</v>
      </c>
      <c r="L40" s="308"/>
      <c r="M40" s="233"/>
      <c r="N40" s="233"/>
      <c r="O40" s="232">
        <f t="shared" si="6"/>
        <v>0</v>
      </c>
      <c r="P40" s="233"/>
      <c r="Q40" s="232">
        <f t="shared" si="7"/>
        <v>0</v>
      </c>
      <c r="R40" s="233"/>
      <c r="S40" s="232">
        <f t="shared" si="8"/>
        <v>0</v>
      </c>
      <c r="T40" s="233"/>
      <c r="U40" s="233"/>
      <c r="V40" s="232">
        <f t="shared" si="9"/>
        <v>0</v>
      </c>
      <c r="W40" s="233"/>
      <c r="X40" s="232">
        <f t="shared" si="10"/>
        <v>0</v>
      </c>
      <c r="Y40" s="233"/>
    </row>
    <row r="41" spans="1:25" s="15" customFormat="1" ht="12.75">
      <c r="A41" s="174" t="s">
        <v>26</v>
      </c>
      <c r="B41" s="364" t="s">
        <v>234</v>
      </c>
      <c r="C41" s="331" t="s">
        <v>235</v>
      </c>
      <c r="D41" s="332">
        <f t="shared" si="12"/>
        <v>0.581</v>
      </c>
      <c r="E41" s="332">
        <f t="shared" si="3"/>
        <v>0</v>
      </c>
      <c r="F41" s="307"/>
      <c r="G41" s="307"/>
      <c r="H41" s="332">
        <f t="shared" si="4"/>
        <v>0.581</v>
      </c>
      <c r="I41" s="307"/>
      <c r="J41" s="307">
        <v>0.581</v>
      </c>
      <c r="K41" s="332">
        <f t="shared" si="5"/>
        <v>0</v>
      </c>
      <c r="L41" s="307">
        <v>0</v>
      </c>
      <c r="M41" s="238"/>
      <c r="N41" s="238"/>
      <c r="O41" s="237">
        <f t="shared" si="6"/>
        <v>0</v>
      </c>
      <c r="P41" s="238"/>
      <c r="Q41" s="237">
        <f t="shared" si="7"/>
        <v>0</v>
      </c>
      <c r="R41" s="238"/>
      <c r="S41" s="237">
        <f t="shared" si="8"/>
        <v>0</v>
      </c>
      <c r="T41" s="238"/>
      <c r="U41" s="238"/>
      <c r="V41" s="237">
        <f t="shared" si="9"/>
        <v>0</v>
      </c>
      <c r="W41" s="238"/>
      <c r="X41" s="237">
        <f t="shared" si="10"/>
        <v>0</v>
      </c>
      <c r="Y41" s="238"/>
    </row>
    <row r="42" spans="1:25" s="15" customFormat="1" ht="13.5" thickBot="1">
      <c r="A42" s="26"/>
      <c r="B42" s="365"/>
      <c r="C42" s="333" t="s">
        <v>11</v>
      </c>
      <c r="D42" s="325">
        <f t="shared" si="12"/>
        <v>1319.05</v>
      </c>
      <c r="E42" s="325">
        <f t="shared" si="3"/>
        <v>0</v>
      </c>
      <c r="F42" s="308"/>
      <c r="G42" s="308"/>
      <c r="H42" s="325">
        <f t="shared" si="4"/>
        <v>1319.05</v>
      </c>
      <c r="I42" s="308"/>
      <c r="J42" s="308">
        <v>1319.05</v>
      </c>
      <c r="K42" s="325">
        <f t="shared" si="5"/>
        <v>0</v>
      </c>
      <c r="L42" s="308">
        <v>0</v>
      </c>
      <c r="M42" s="233"/>
      <c r="N42" s="233"/>
      <c r="O42" s="232">
        <f t="shared" si="6"/>
        <v>0</v>
      </c>
      <c r="P42" s="233"/>
      <c r="Q42" s="232">
        <f t="shared" si="7"/>
        <v>0</v>
      </c>
      <c r="R42" s="233"/>
      <c r="S42" s="232">
        <f t="shared" si="8"/>
        <v>0</v>
      </c>
      <c r="T42" s="233"/>
      <c r="U42" s="233"/>
      <c r="V42" s="232">
        <f t="shared" si="9"/>
        <v>0</v>
      </c>
      <c r="W42" s="233"/>
      <c r="X42" s="232">
        <f t="shared" si="10"/>
        <v>0</v>
      </c>
      <c r="Y42" s="233"/>
    </row>
    <row r="43" spans="1:25" s="15" customFormat="1" ht="12.75">
      <c r="A43" s="18" t="s">
        <v>28</v>
      </c>
      <c r="B43" s="366" t="s">
        <v>94</v>
      </c>
      <c r="C43" s="334" t="s">
        <v>27</v>
      </c>
      <c r="D43" s="323">
        <f t="shared" si="12"/>
        <v>0</v>
      </c>
      <c r="E43" s="323">
        <f t="shared" si="3"/>
        <v>0</v>
      </c>
      <c r="F43" s="309"/>
      <c r="G43" s="309"/>
      <c r="H43" s="323">
        <f t="shared" si="4"/>
        <v>0</v>
      </c>
      <c r="I43" s="309"/>
      <c r="J43" s="309"/>
      <c r="K43" s="323">
        <f t="shared" si="5"/>
        <v>0</v>
      </c>
      <c r="L43" s="309"/>
      <c r="M43" s="133"/>
      <c r="N43" s="133"/>
      <c r="O43" s="229">
        <f t="shared" si="6"/>
        <v>0</v>
      </c>
      <c r="P43" s="133"/>
      <c r="Q43" s="229">
        <f t="shared" si="7"/>
        <v>0</v>
      </c>
      <c r="R43" s="133"/>
      <c r="S43" s="229">
        <f t="shared" si="8"/>
        <v>0</v>
      </c>
      <c r="T43" s="133"/>
      <c r="U43" s="133"/>
      <c r="V43" s="229">
        <f t="shared" si="9"/>
        <v>0</v>
      </c>
      <c r="W43" s="133"/>
      <c r="X43" s="229">
        <f t="shared" si="10"/>
        <v>0</v>
      </c>
      <c r="Y43" s="133"/>
    </row>
    <row r="44" spans="1:25" s="15" customFormat="1" ht="13.5" thickBot="1">
      <c r="A44" s="20"/>
      <c r="B44" s="365"/>
      <c r="C44" s="327" t="s">
        <v>11</v>
      </c>
      <c r="D44" s="325">
        <f t="shared" si="12"/>
        <v>0</v>
      </c>
      <c r="E44" s="325">
        <f t="shared" si="3"/>
        <v>0</v>
      </c>
      <c r="F44" s="308"/>
      <c r="G44" s="308"/>
      <c r="H44" s="325">
        <f t="shared" si="4"/>
        <v>0</v>
      </c>
      <c r="I44" s="308"/>
      <c r="J44" s="308"/>
      <c r="K44" s="325">
        <f t="shared" si="5"/>
        <v>0</v>
      </c>
      <c r="L44" s="308"/>
      <c r="M44" s="233"/>
      <c r="N44" s="233"/>
      <c r="O44" s="232">
        <f t="shared" si="6"/>
        <v>0</v>
      </c>
      <c r="P44" s="233"/>
      <c r="Q44" s="232">
        <f t="shared" si="7"/>
        <v>0</v>
      </c>
      <c r="R44" s="233"/>
      <c r="S44" s="232">
        <f t="shared" si="8"/>
        <v>0</v>
      </c>
      <c r="T44" s="233"/>
      <c r="U44" s="233"/>
      <c r="V44" s="232">
        <f t="shared" si="9"/>
        <v>0</v>
      </c>
      <c r="W44" s="233"/>
      <c r="X44" s="232">
        <f t="shared" si="10"/>
        <v>0</v>
      </c>
      <c r="Y44" s="233"/>
    </row>
    <row r="45" spans="1:25" s="15" customFormat="1" ht="12.75">
      <c r="A45" s="18" t="s">
        <v>30</v>
      </c>
      <c r="B45" s="364" t="s">
        <v>48</v>
      </c>
      <c r="C45" s="334" t="s">
        <v>27</v>
      </c>
      <c r="D45" s="323">
        <f t="shared" si="12"/>
        <v>0</v>
      </c>
      <c r="E45" s="323">
        <f t="shared" si="3"/>
        <v>0</v>
      </c>
      <c r="F45" s="309"/>
      <c r="G45" s="309"/>
      <c r="H45" s="323">
        <f t="shared" si="4"/>
        <v>0</v>
      </c>
      <c r="I45" s="309"/>
      <c r="J45" s="309"/>
      <c r="K45" s="323">
        <f t="shared" si="5"/>
        <v>0</v>
      </c>
      <c r="L45" s="309"/>
      <c r="M45" s="133"/>
      <c r="N45" s="133"/>
      <c r="O45" s="229">
        <f t="shared" si="6"/>
        <v>0</v>
      </c>
      <c r="P45" s="133"/>
      <c r="Q45" s="229">
        <f t="shared" si="7"/>
        <v>0</v>
      </c>
      <c r="R45" s="133"/>
      <c r="S45" s="229">
        <f t="shared" si="8"/>
        <v>0</v>
      </c>
      <c r="T45" s="133"/>
      <c r="U45" s="133"/>
      <c r="V45" s="229">
        <f t="shared" si="9"/>
        <v>0</v>
      </c>
      <c r="W45" s="133"/>
      <c r="X45" s="229">
        <f t="shared" si="10"/>
        <v>0</v>
      </c>
      <c r="Y45" s="133"/>
    </row>
    <row r="46" spans="1:25" s="15" customFormat="1" ht="13.5" thickBot="1">
      <c r="A46" s="21"/>
      <c r="B46" s="365"/>
      <c r="C46" s="335" t="s">
        <v>11</v>
      </c>
      <c r="D46" s="325">
        <f t="shared" si="12"/>
        <v>0</v>
      </c>
      <c r="E46" s="325">
        <f t="shared" si="3"/>
        <v>0</v>
      </c>
      <c r="F46" s="308"/>
      <c r="G46" s="308"/>
      <c r="H46" s="325">
        <f t="shared" si="4"/>
        <v>0</v>
      </c>
      <c r="I46" s="308"/>
      <c r="J46" s="308"/>
      <c r="K46" s="325">
        <f t="shared" si="5"/>
        <v>0</v>
      </c>
      <c r="L46" s="308"/>
      <c r="M46" s="233"/>
      <c r="N46" s="233"/>
      <c r="O46" s="232">
        <f t="shared" si="6"/>
        <v>0</v>
      </c>
      <c r="P46" s="233"/>
      <c r="Q46" s="232">
        <f t="shared" si="7"/>
        <v>0</v>
      </c>
      <c r="R46" s="233"/>
      <c r="S46" s="232">
        <f t="shared" si="8"/>
        <v>0</v>
      </c>
      <c r="T46" s="233"/>
      <c r="U46" s="233"/>
      <c r="V46" s="232">
        <f t="shared" si="9"/>
        <v>0</v>
      </c>
      <c r="W46" s="233"/>
      <c r="X46" s="232">
        <f t="shared" si="10"/>
        <v>0</v>
      </c>
      <c r="Y46" s="233"/>
    </row>
    <row r="47" spans="1:25" s="15" customFormat="1" ht="12.75">
      <c r="A47" s="22" t="s">
        <v>31</v>
      </c>
      <c r="B47" s="364" t="s">
        <v>60</v>
      </c>
      <c r="C47" s="326" t="s">
        <v>17</v>
      </c>
      <c r="D47" s="323">
        <f t="shared" si="12"/>
        <v>0.87</v>
      </c>
      <c r="E47" s="323">
        <f t="shared" si="3"/>
        <v>0</v>
      </c>
      <c r="F47" s="309"/>
      <c r="G47" s="309"/>
      <c r="H47" s="323">
        <f t="shared" si="4"/>
        <v>0.868</v>
      </c>
      <c r="I47" s="309">
        <v>0.25</v>
      </c>
      <c r="J47" s="309">
        <v>0.618</v>
      </c>
      <c r="K47" s="323">
        <f t="shared" si="5"/>
        <v>0.002</v>
      </c>
      <c r="L47" s="309">
        <v>0.002</v>
      </c>
      <c r="M47" s="133"/>
      <c r="N47" s="133"/>
      <c r="O47" s="229">
        <f t="shared" si="6"/>
        <v>0</v>
      </c>
      <c r="P47" s="133"/>
      <c r="Q47" s="229">
        <f t="shared" si="7"/>
        <v>0</v>
      </c>
      <c r="R47" s="133"/>
      <c r="S47" s="229">
        <f t="shared" si="8"/>
        <v>0</v>
      </c>
      <c r="T47" s="133"/>
      <c r="U47" s="133"/>
      <c r="V47" s="229">
        <f t="shared" si="9"/>
        <v>0</v>
      </c>
      <c r="W47" s="133"/>
      <c r="X47" s="229">
        <f t="shared" si="10"/>
        <v>0</v>
      </c>
      <c r="Y47" s="133"/>
    </row>
    <row r="48" spans="1:25" s="15" customFormat="1" ht="13.5" thickBot="1">
      <c r="A48" s="21"/>
      <c r="B48" s="365"/>
      <c r="C48" s="335" t="s">
        <v>11</v>
      </c>
      <c r="D48" s="325">
        <f t="shared" si="12"/>
        <v>1536.24</v>
      </c>
      <c r="E48" s="325">
        <f t="shared" si="3"/>
        <v>0</v>
      </c>
      <c r="F48" s="308"/>
      <c r="G48" s="308"/>
      <c r="H48" s="325">
        <f t="shared" si="4"/>
        <v>1534.74</v>
      </c>
      <c r="I48" s="308">
        <v>187.5</v>
      </c>
      <c r="J48" s="308">
        <v>1347.24</v>
      </c>
      <c r="K48" s="325">
        <f t="shared" si="5"/>
        <v>1.5</v>
      </c>
      <c r="L48" s="308">
        <v>1.5</v>
      </c>
      <c r="M48" s="233"/>
      <c r="N48" s="233"/>
      <c r="O48" s="232">
        <f t="shared" si="6"/>
        <v>0</v>
      </c>
      <c r="P48" s="233"/>
      <c r="Q48" s="232">
        <f t="shared" si="7"/>
        <v>0</v>
      </c>
      <c r="R48" s="233"/>
      <c r="S48" s="232">
        <f t="shared" si="8"/>
        <v>0</v>
      </c>
      <c r="T48" s="233"/>
      <c r="U48" s="233"/>
      <c r="V48" s="232">
        <f t="shared" si="9"/>
        <v>0</v>
      </c>
      <c r="W48" s="233"/>
      <c r="X48" s="232">
        <f t="shared" si="10"/>
        <v>0</v>
      </c>
      <c r="Y48" s="233"/>
    </row>
    <row r="49" spans="1:25" s="15" customFormat="1" ht="12.75">
      <c r="A49" s="22" t="s">
        <v>32</v>
      </c>
      <c r="B49" s="364" t="s">
        <v>216</v>
      </c>
      <c r="C49" s="326" t="s">
        <v>27</v>
      </c>
      <c r="D49" s="323">
        <f t="shared" si="12"/>
        <v>308</v>
      </c>
      <c r="E49" s="323">
        <f t="shared" si="3"/>
        <v>0</v>
      </c>
      <c r="F49" s="309"/>
      <c r="G49" s="309"/>
      <c r="H49" s="323">
        <f t="shared" si="4"/>
        <v>304</v>
      </c>
      <c r="I49" s="309">
        <v>219</v>
      </c>
      <c r="J49" s="309">
        <v>85</v>
      </c>
      <c r="K49" s="323">
        <f t="shared" si="5"/>
        <v>4</v>
      </c>
      <c r="L49" s="309"/>
      <c r="M49" s="309">
        <v>4</v>
      </c>
      <c r="N49" s="133"/>
      <c r="O49" s="229">
        <f t="shared" si="6"/>
        <v>0</v>
      </c>
      <c r="P49" s="133"/>
      <c r="Q49" s="229">
        <f t="shared" si="7"/>
        <v>0</v>
      </c>
      <c r="R49" s="133"/>
      <c r="S49" s="229">
        <f t="shared" si="8"/>
        <v>0</v>
      </c>
      <c r="T49" s="133"/>
      <c r="U49" s="133"/>
      <c r="V49" s="229">
        <f t="shared" si="9"/>
        <v>0</v>
      </c>
      <c r="W49" s="133"/>
      <c r="X49" s="229">
        <f t="shared" si="10"/>
        <v>0</v>
      </c>
      <c r="Y49" s="133"/>
    </row>
    <row r="50" spans="1:25" s="15" customFormat="1" ht="13.5" thickBot="1">
      <c r="A50" s="20"/>
      <c r="B50" s="365"/>
      <c r="C50" s="327" t="s">
        <v>11</v>
      </c>
      <c r="D50" s="325">
        <f t="shared" si="12"/>
        <v>4412.31</v>
      </c>
      <c r="E50" s="325">
        <f t="shared" si="3"/>
        <v>0</v>
      </c>
      <c r="F50" s="308"/>
      <c r="G50" s="308"/>
      <c r="H50" s="325">
        <f t="shared" si="4"/>
        <v>4195.85</v>
      </c>
      <c r="I50" s="308">
        <v>243.57</v>
      </c>
      <c r="J50" s="308">
        <v>3952.28</v>
      </c>
      <c r="K50" s="325">
        <f t="shared" si="5"/>
        <v>216.46</v>
      </c>
      <c r="L50" s="308"/>
      <c r="M50" s="308">
        <v>216.46</v>
      </c>
      <c r="N50" s="233"/>
      <c r="O50" s="232">
        <f t="shared" si="6"/>
        <v>0</v>
      </c>
      <c r="P50" s="233"/>
      <c r="Q50" s="232">
        <f t="shared" si="7"/>
        <v>0</v>
      </c>
      <c r="R50" s="233"/>
      <c r="S50" s="232">
        <f t="shared" si="8"/>
        <v>0</v>
      </c>
      <c r="T50" s="233"/>
      <c r="U50" s="233"/>
      <c r="V50" s="232">
        <f t="shared" si="9"/>
        <v>0</v>
      </c>
      <c r="W50" s="233"/>
      <c r="X50" s="232">
        <f t="shared" si="10"/>
        <v>0</v>
      </c>
      <c r="Y50" s="233"/>
    </row>
    <row r="51" spans="1:25" s="15" customFormat="1" ht="12.75">
      <c r="A51" s="22" t="s">
        <v>33</v>
      </c>
      <c r="B51" s="364" t="s">
        <v>84</v>
      </c>
      <c r="C51" s="326" t="s">
        <v>27</v>
      </c>
      <c r="D51" s="323">
        <f t="shared" si="12"/>
        <v>111</v>
      </c>
      <c r="E51" s="323">
        <f t="shared" si="3"/>
        <v>0</v>
      </c>
      <c r="F51" s="309"/>
      <c r="G51" s="309"/>
      <c r="H51" s="323">
        <f t="shared" si="4"/>
        <v>111</v>
      </c>
      <c r="I51" s="309">
        <v>75</v>
      </c>
      <c r="J51" s="309">
        <v>36</v>
      </c>
      <c r="K51" s="323">
        <f t="shared" si="5"/>
        <v>0</v>
      </c>
      <c r="L51" s="309"/>
      <c r="M51" s="309"/>
      <c r="N51" s="133"/>
      <c r="O51" s="229">
        <f t="shared" si="6"/>
        <v>0</v>
      </c>
      <c r="P51" s="133"/>
      <c r="Q51" s="229">
        <f t="shared" si="7"/>
        <v>0</v>
      </c>
      <c r="R51" s="133"/>
      <c r="S51" s="229">
        <f t="shared" si="8"/>
        <v>0</v>
      </c>
      <c r="T51" s="133"/>
      <c r="U51" s="133"/>
      <c r="V51" s="229">
        <f t="shared" si="9"/>
        <v>0</v>
      </c>
      <c r="W51" s="133"/>
      <c r="X51" s="229">
        <f t="shared" si="10"/>
        <v>0</v>
      </c>
      <c r="Y51" s="133"/>
    </row>
    <row r="52" spans="1:25" s="15" customFormat="1" ht="13.5" thickBot="1">
      <c r="A52" s="20"/>
      <c r="B52" s="365"/>
      <c r="C52" s="327" t="s">
        <v>11</v>
      </c>
      <c r="D52" s="325">
        <f t="shared" si="12"/>
        <v>1244.23</v>
      </c>
      <c r="E52" s="325">
        <f t="shared" si="3"/>
        <v>0</v>
      </c>
      <c r="F52" s="308"/>
      <c r="G52" s="308"/>
      <c r="H52" s="325">
        <f t="shared" si="4"/>
        <v>1244.23</v>
      </c>
      <c r="I52" s="308">
        <v>642.5</v>
      </c>
      <c r="J52" s="308">
        <v>601.73</v>
      </c>
      <c r="K52" s="325">
        <f t="shared" si="5"/>
        <v>0</v>
      </c>
      <c r="L52" s="308"/>
      <c r="M52" s="308"/>
      <c r="N52" s="233"/>
      <c r="O52" s="232">
        <f t="shared" si="6"/>
        <v>0</v>
      </c>
      <c r="P52" s="233"/>
      <c r="Q52" s="232">
        <f t="shared" si="7"/>
        <v>0</v>
      </c>
      <c r="R52" s="233"/>
      <c r="S52" s="232">
        <f t="shared" si="8"/>
        <v>0</v>
      </c>
      <c r="T52" s="233"/>
      <c r="U52" s="233"/>
      <c r="V52" s="232">
        <f t="shared" si="9"/>
        <v>0</v>
      </c>
      <c r="W52" s="233"/>
      <c r="X52" s="232">
        <f t="shared" si="10"/>
        <v>0</v>
      </c>
      <c r="Y52" s="233"/>
    </row>
    <row r="53" spans="1:25" s="15" customFormat="1" ht="12.75">
      <c r="A53" s="22" t="s">
        <v>34</v>
      </c>
      <c r="B53" s="364" t="s">
        <v>217</v>
      </c>
      <c r="C53" s="326" t="s">
        <v>27</v>
      </c>
      <c r="D53" s="323">
        <f t="shared" si="12"/>
        <v>95</v>
      </c>
      <c r="E53" s="323">
        <f t="shared" si="3"/>
        <v>0</v>
      </c>
      <c r="F53" s="309"/>
      <c r="G53" s="309"/>
      <c r="H53" s="323">
        <f t="shared" si="4"/>
        <v>95</v>
      </c>
      <c r="I53" s="309">
        <v>89</v>
      </c>
      <c r="J53" s="309">
        <v>6</v>
      </c>
      <c r="K53" s="323">
        <f t="shared" si="5"/>
        <v>0</v>
      </c>
      <c r="L53" s="309">
        <v>0</v>
      </c>
      <c r="M53" s="309"/>
      <c r="N53" s="133"/>
      <c r="O53" s="229">
        <f t="shared" si="6"/>
        <v>0</v>
      </c>
      <c r="P53" s="133"/>
      <c r="Q53" s="229">
        <f t="shared" si="7"/>
        <v>0</v>
      </c>
      <c r="R53" s="133"/>
      <c r="S53" s="229">
        <f t="shared" si="8"/>
        <v>0</v>
      </c>
      <c r="T53" s="133"/>
      <c r="U53" s="133"/>
      <c r="V53" s="229">
        <f t="shared" si="9"/>
        <v>0</v>
      </c>
      <c r="W53" s="133"/>
      <c r="X53" s="229">
        <f t="shared" si="10"/>
        <v>0</v>
      </c>
      <c r="Y53" s="133"/>
    </row>
    <row r="54" spans="1:25" s="15" customFormat="1" ht="13.5" thickBot="1">
      <c r="A54" s="20"/>
      <c r="B54" s="365"/>
      <c r="C54" s="327" t="s">
        <v>11</v>
      </c>
      <c r="D54" s="325">
        <f t="shared" si="12"/>
        <v>54.98</v>
      </c>
      <c r="E54" s="325">
        <f t="shared" si="3"/>
        <v>0</v>
      </c>
      <c r="F54" s="308"/>
      <c r="G54" s="308"/>
      <c r="H54" s="325">
        <f t="shared" si="4"/>
        <v>54.98</v>
      </c>
      <c r="I54" s="308">
        <v>39.86</v>
      </c>
      <c r="J54" s="308">
        <v>15.12</v>
      </c>
      <c r="K54" s="325">
        <f t="shared" si="5"/>
        <v>0</v>
      </c>
      <c r="L54" s="308">
        <v>0</v>
      </c>
      <c r="M54" s="308"/>
      <c r="N54" s="233"/>
      <c r="O54" s="232">
        <f t="shared" si="6"/>
        <v>0</v>
      </c>
      <c r="P54" s="233"/>
      <c r="Q54" s="232">
        <f t="shared" si="7"/>
        <v>0</v>
      </c>
      <c r="R54" s="233"/>
      <c r="S54" s="232">
        <f t="shared" si="8"/>
        <v>0</v>
      </c>
      <c r="T54" s="233"/>
      <c r="U54" s="233"/>
      <c r="V54" s="232">
        <f t="shared" si="9"/>
        <v>0</v>
      </c>
      <c r="W54" s="233"/>
      <c r="X54" s="232">
        <f t="shared" si="10"/>
        <v>0</v>
      </c>
      <c r="Y54" s="233"/>
    </row>
    <row r="55" spans="1:25" s="15" customFormat="1" ht="12.75">
      <c r="A55" s="22" t="s">
        <v>35</v>
      </c>
      <c r="B55" s="364" t="s">
        <v>218</v>
      </c>
      <c r="C55" s="326" t="s">
        <v>9</v>
      </c>
      <c r="D55" s="323">
        <f t="shared" si="12"/>
        <v>0.01</v>
      </c>
      <c r="E55" s="323">
        <f t="shared" si="3"/>
        <v>0</v>
      </c>
      <c r="F55" s="309"/>
      <c r="G55" s="309"/>
      <c r="H55" s="323">
        <f t="shared" si="4"/>
        <v>0.01</v>
      </c>
      <c r="I55" s="309">
        <v>0.01</v>
      </c>
      <c r="J55" s="309"/>
      <c r="K55" s="323">
        <f t="shared" si="5"/>
        <v>0</v>
      </c>
      <c r="L55" s="309"/>
      <c r="M55" s="133"/>
      <c r="N55" s="133"/>
      <c r="O55" s="229">
        <f t="shared" si="6"/>
        <v>0</v>
      </c>
      <c r="P55" s="133"/>
      <c r="Q55" s="229">
        <f t="shared" si="7"/>
        <v>0</v>
      </c>
      <c r="R55" s="133"/>
      <c r="S55" s="229">
        <f t="shared" si="8"/>
        <v>0</v>
      </c>
      <c r="T55" s="133"/>
      <c r="U55" s="133"/>
      <c r="V55" s="229">
        <f t="shared" si="9"/>
        <v>0</v>
      </c>
      <c r="W55" s="133"/>
      <c r="X55" s="229">
        <f t="shared" si="10"/>
        <v>0</v>
      </c>
      <c r="Y55" s="133"/>
    </row>
    <row r="56" spans="1:25" s="15" customFormat="1" ht="13.5" thickBot="1">
      <c r="A56" s="21"/>
      <c r="B56" s="365"/>
      <c r="C56" s="335" t="s">
        <v>11</v>
      </c>
      <c r="D56" s="325">
        <f t="shared" si="12"/>
        <v>3.5</v>
      </c>
      <c r="E56" s="325">
        <f t="shared" si="3"/>
        <v>0</v>
      </c>
      <c r="F56" s="308"/>
      <c r="G56" s="308"/>
      <c r="H56" s="325">
        <f t="shared" si="4"/>
        <v>3.5</v>
      </c>
      <c r="I56" s="308">
        <v>3.5</v>
      </c>
      <c r="J56" s="308"/>
      <c r="K56" s="325">
        <f t="shared" si="5"/>
        <v>0</v>
      </c>
      <c r="L56" s="308"/>
      <c r="M56" s="233"/>
      <c r="N56" s="233"/>
      <c r="O56" s="232">
        <f t="shared" si="6"/>
        <v>0</v>
      </c>
      <c r="P56" s="233"/>
      <c r="Q56" s="232">
        <f t="shared" si="7"/>
        <v>0</v>
      </c>
      <c r="R56" s="233"/>
      <c r="S56" s="232">
        <f t="shared" si="8"/>
        <v>0</v>
      </c>
      <c r="T56" s="233"/>
      <c r="U56" s="233"/>
      <c r="V56" s="232">
        <f t="shared" si="9"/>
        <v>0</v>
      </c>
      <c r="W56" s="233"/>
      <c r="X56" s="232">
        <f t="shared" si="10"/>
        <v>0</v>
      </c>
      <c r="Y56" s="233"/>
    </row>
    <row r="57" spans="1:25" ht="12.75">
      <c r="A57" s="4" t="s">
        <v>47</v>
      </c>
      <c r="B57" s="374" t="s">
        <v>116</v>
      </c>
      <c r="C57" s="336" t="s">
        <v>27</v>
      </c>
      <c r="D57" s="323">
        <f t="shared" si="12"/>
        <v>45</v>
      </c>
      <c r="E57" s="323">
        <f t="shared" si="3"/>
        <v>0</v>
      </c>
      <c r="F57" s="309"/>
      <c r="G57" s="309"/>
      <c r="H57" s="323">
        <f t="shared" si="4"/>
        <v>35</v>
      </c>
      <c r="I57" s="309">
        <v>35</v>
      </c>
      <c r="J57" s="309"/>
      <c r="K57" s="323">
        <f t="shared" si="5"/>
        <v>10</v>
      </c>
      <c r="L57" s="309">
        <v>10</v>
      </c>
      <c r="M57" s="133"/>
      <c r="N57" s="133"/>
      <c r="O57" s="229">
        <f t="shared" si="6"/>
        <v>0</v>
      </c>
      <c r="P57" s="133"/>
      <c r="Q57" s="229">
        <f t="shared" si="7"/>
        <v>0</v>
      </c>
      <c r="R57" s="133"/>
      <c r="S57" s="229">
        <f t="shared" si="8"/>
        <v>0</v>
      </c>
      <c r="T57" s="133"/>
      <c r="U57" s="133"/>
      <c r="V57" s="229">
        <f t="shared" si="9"/>
        <v>0</v>
      </c>
      <c r="W57" s="133"/>
      <c r="X57" s="229">
        <f t="shared" si="10"/>
        <v>0</v>
      </c>
      <c r="Y57" s="133"/>
    </row>
    <row r="58" spans="1:25" ht="13.5" thickBot="1">
      <c r="A58" s="7"/>
      <c r="B58" s="375"/>
      <c r="C58" s="97" t="s">
        <v>11</v>
      </c>
      <c r="D58" s="325">
        <f t="shared" si="12"/>
        <v>10.350000000000001</v>
      </c>
      <c r="E58" s="325">
        <f t="shared" si="3"/>
        <v>0</v>
      </c>
      <c r="F58" s="308"/>
      <c r="G58" s="308"/>
      <c r="H58" s="325">
        <f t="shared" si="4"/>
        <v>8.05</v>
      </c>
      <c r="I58" s="308">
        <v>8.05</v>
      </c>
      <c r="J58" s="308"/>
      <c r="K58" s="325">
        <f t="shared" si="5"/>
        <v>2.3</v>
      </c>
      <c r="L58" s="308">
        <v>2.3</v>
      </c>
      <c r="M58" s="233"/>
      <c r="N58" s="233"/>
      <c r="O58" s="232">
        <f t="shared" si="6"/>
        <v>0</v>
      </c>
      <c r="P58" s="233"/>
      <c r="Q58" s="232">
        <f t="shared" si="7"/>
        <v>0</v>
      </c>
      <c r="R58" s="233"/>
      <c r="S58" s="232">
        <f t="shared" si="8"/>
        <v>0</v>
      </c>
      <c r="T58" s="233"/>
      <c r="U58" s="233"/>
      <c r="V58" s="232">
        <f t="shared" si="9"/>
        <v>0</v>
      </c>
      <c r="W58" s="233"/>
      <c r="X58" s="232">
        <f t="shared" si="10"/>
        <v>0</v>
      </c>
      <c r="Y58" s="233"/>
    </row>
    <row r="59" spans="1:25" s="15" customFormat="1" ht="12.75">
      <c r="A59" s="18" t="s">
        <v>129</v>
      </c>
      <c r="B59" s="364" t="s">
        <v>130</v>
      </c>
      <c r="C59" s="334" t="s">
        <v>27</v>
      </c>
      <c r="D59" s="323">
        <f t="shared" si="12"/>
        <v>0</v>
      </c>
      <c r="E59" s="323">
        <f t="shared" si="3"/>
        <v>0</v>
      </c>
      <c r="F59" s="309"/>
      <c r="G59" s="309"/>
      <c r="H59" s="323">
        <f t="shared" si="4"/>
        <v>0</v>
      </c>
      <c r="I59" s="309"/>
      <c r="J59" s="309"/>
      <c r="K59" s="323">
        <f t="shared" si="5"/>
        <v>0</v>
      </c>
      <c r="L59" s="309"/>
      <c r="M59" s="133"/>
      <c r="N59" s="133"/>
      <c r="O59" s="229">
        <f t="shared" si="6"/>
        <v>0</v>
      </c>
      <c r="P59" s="133"/>
      <c r="Q59" s="229">
        <f t="shared" si="7"/>
        <v>0</v>
      </c>
      <c r="R59" s="133"/>
      <c r="S59" s="229">
        <f t="shared" si="8"/>
        <v>0</v>
      </c>
      <c r="T59" s="133"/>
      <c r="U59" s="133"/>
      <c r="V59" s="229">
        <f t="shared" si="9"/>
        <v>0</v>
      </c>
      <c r="W59" s="133"/>
      <c r="X59" s="229">
        <f t="shared" si="10"/>
        <v>0</v>
      </c>
      <c r="Y59" s="133"/>
    </row>
    <row r="60" spans="1:25" s="15" customFormat="1" ht="13.5" thickBot="1">
      <c r="A60" s="21"/>
      <c r="B60" s="381"/>
      <c r="C60" s="327" t="s">
        <v>11</v>
      </c>
      <c r="D60" s="325">
        <f t="shared" si="12"/>
        <v>0</v>
      </c>
      <c r="E60" s="325">
        <f t="shared" si="3"/>
        <v>0</v>
      </c>
      <c r="F60" s="308"/>
      <c r="G60" s="308"/>
      <c r="H60" s="325">
        <f t="shared" si="4"/>
        <v>0</v>
      </c>
      <c r="I60" s="308"/>
      <c r="J60" s="308"/>
      <c r="K60" s="325">
        <f t="shared" si="5"/>
        <v>0</v>
      </c>
      <c r="L60" s="308"/>
      <c r="M60" s="233"/>
      <c r="N60" s="233"/>
      <c r="O60" s="232">
        <f t="shared" si="6"/>
        <v>0</v>
      </c>
      <c r="P60" s="233"/>
      <c r="Q60" s="232">
        <f t="shared" si="7"/>
        <v>0</v>
      </c>
      <c r="R60" s="233"/>
      <c r="S60" s="232">
        <f t="shared" si="8"/>
        <v>0</v>
      </c>
      <c r="T60" s="233"/>
      <c r="U60" s="233"/>
      <c r="V60" s="232">
        <f t="shared" si="9"/>
        <v>0</v>
      </c>
      <c r="W60" s="233"/>
      <c r="X60" s="232">
        <f t="shared" si="10"/>
        <v>0</v>
      </c>
      <c r="Y60" s="233"/>
    </row>
    <row r="61" spans="1:25" s="15" customFormat="1" ht="20.25" customHeight="1" thickTop="1">
      <c r="A61" s="174" t="s">
        <v>36</v>
      </c>
      <c r="B61" s="382" t="s">
        <v>240</v>
      </c>
      <c r="C61" s="241" t="s">
        <v>219</v>
      </c>
      <c r="D61" s="237">
        <f t="shared" si="12"/>
        <v>0</v>
      </c>
      <c r="E61" s="237">
        <f t="shared" si="3"/>
        <v>0</v>
      </c>
      <c r="F61" s="238"/>
      <c r="G61" s="238"/>
      <c r="H61" s="237">
        <f t="shared" si="4"/>
        <v>0</v>
      </c>
      <c r="I61" s="238"/>
      <c r="J61" s="238"/>
      <c r="K61" s="237">
        <f t="shared" si="5"/>
        <v>0</v>
      </c>
      <c r="L61" s="238"/>
      <c r="M61" s="238"/>
      <c r="N61" s="238"/>
      <c r="O61" s="237">
        <f t="shared" si="6"/>
        <v>0</v>
      </c>
      <c r="P61" s="238"/>
      <c r="Q61" s="237">
        <f t="shared" si="7"/>
        <v>0</v>
      </c>
      <c r="R61" s="238"/>
      <c r="S61" s="237">
        <f t="shared" si="8"/>
        <v>0</v>
      </c>
      <c r="T61" s="238"/>
      <c r="U61" s="238"/>
      <c r="V61" s="237">
        <f t="shared" si="9"/>
        <v>0</v>
      </c>
      <c r="W61" s="238"/>
      <c r="X61" s="237">
        <f t="shared" si="10"/>
        <v>0</v>
      </c>
      <c r="Y61" s="238"/>
    </row>
    <row r="62" spans="1:25" s="15" customFormat="1" ht="19.5" customHeight="1" thickBot="1">
      <c r="A62" s="175"/>
      <c r="B62" s="383"/>
      <c r="C62" s="222" t="s">
        <v>11</v>
      </c>
      <c r="D62" s="223">
        <f t="shared" si="12"/>
        <v>0</v>
      </c>
      <c r="E62" s="223">
        <f t="shared" si="3"/>
        <v>0</v>
      </c>
      <c r="F62" s="160"/>
      <c r="G62" s="160"/>
      <c r="H62" s="223">
        <f t="shared" si="4"/>
        <v>0</v>
      </c>
      <c r="I62" s="160"/>
      <c r="J62" s="160"/>
      <c r="K62" s="223">
        <f t="shared" si="5"/>
        <v>0</v>
      </c>
      <c r="L62" s="160"/>
      <c r="M62" s="160"/>
      <c r="N62" s="160"/>
      <c r="O62" s="223">
        <f t="shared" si="6"/>
        <v>0</v>
      </c>
      <c r="P62" s="160"/>
      <c r="Q62" s="223">
        <f t="shared" si="7"/>
        <v>0</v>
      </c>
      <c r="R62" s="160"/>
      <c r="S62" s="223">
        <f t="shared" si="8"/>
        <v>0</v>
      </c>
      <c r="T62" s="160"/>
      <c r="U62" s="160"/>
      <c r="V62" s="223">
        <f t="shared" si="9"/>
        <v>0</v>
      </c>
      <c r="W62" s="160"/>
      <c r="X62" s="223">
        <f t="shared" si="10"/>
        <v>0</v>
      </c>
      <c r="Y62" s="160"/>
    </row>
    <row r="63" spans="1:25" s="15" customFormat="1" ht="12.75">
      <c r="A63" s="174" t="s">
        <v>38</v>
      </c>
      <c r="B63" s="384" t="s">
        <v>220</v>
      </c>
      <c r="C63" s="241" t="s">
        <v>27</v>
      </c>
      <c r="D63" s="237">
        <f t="shared" si="12"/>
        <v>32</v>
      </c>
      <c r="E63" s="229">
        <f t="shared" si="3"/>
        <v>0</v>
      </c>
      <c r="F63" s="133"/>
      <c r="G63" s="133"/>
      <c r="H63" s="229">
        <f t="shared" si="4"/>
        <v>32</v>
      </c>
      <c r="I63" s="133">
        <v>32</v>
      </c>
      <c r="J63" s="133"/>
      <c r="K63" s="229">
        <f t="shared" si="5"/>
        <v>0</v>
      </c>
      <c r="L63" s="133"/>
      <c r="M63" s="133"/>
      <c r="N63" s="133"/>
      <c r="O63" s="229">
        <f t="shared" si="6"/>
        <v>0</v>
      </c>
      <c r="P63" s="133"/>
      <c r="Q63" s="229">
        <f t="shared" si="7"/>
        <v>0</v>
      </c>
      <c r="R63" s="133"/>
      <c r="S63" s="229">
        <f t="shared" si="8"/>
        <v>0</v>
      </c>
      <c r="T63" s="133"/>
      <c r="U63" s="133"/>
      <c r="V63" s="229">
        <f t="shared" si="9"/>
        <v>0</v>
      </c>
      <c r="W63" s="133"/>
      <c r="X63" s="229">
        <f t="shared" si="10"/>
        <v>0</v>
      </c>
      <c r="Y63" s="133"/>
    </row>
    <row r="64" spans="1:25" s="15" customFormat="1" ht="13.5" thickBot="1">
      <c r="A64" s="175"/>
      <c r="B64" s="385"/>
      <c r="C64" s="239" t="s">
        <v>11</v>
      </c>
      <c r="D64" s="232">
        <f t="shared" si="12"/>
        <v>18.75</v>
      </c>
      <c r="E64" s="232">
        <f t="shared" si="3"/>
        <v>0</v>
      </c>
      <c r="F64" s="233"/>
      <c r="G64" s="233"/>
      <c r="H64" s="232">
        <f t="shared" si="4"/>
        <v>18.75</v>
      </c>
      <c r="I64" s="233">
        <v>18.75</v>
      </c>
      <c r="J64" s="233"/>
      <c r="K64" s="232">
        <f t="shared" si="5"/>
        <v>0</v>
      </c>
      <c r="L64" s="233"/>
      <c r="M64" s="233"/>
      <c r="N64" s="233"/>
      <c r="O64" s="232">
        <f t="shared" si="6"/>
        <v>0</v>
      </c>
      <c r="P64" s="233"/>
      <c r="Q64" s="232">
        <f t="shared" si="7"/>
        <v>0</v>
      </c>
      <c r="R64" s="233"/>
      <c r="S64" s="232">
        <f t="shared" si="8"/>
        <v>0</v>
      </c>
      <c r="T64" s="233"/>
      <c r="U64" s="233"/>
      <c r="V64" s="232">
        <f t="shared" si="9"/>
        <v>0</v>
      </c>
      <c r="W64" s="233"/>
      <c r="X64" s="232">
        <f t="shared" si="10"/>
        <v>0</v>
      </c>
      <c r="Y64" s="233"/>
    </row>
    <row r="65" spans="1:25" s="15" customFormat="1" ht="12.75">
      <c r="A65" s="174" t="s">
        <v>131</v>
      </c>
      <c r="B65" s="376" t="s">
        <v>221</v>
      </c>
      <c r="C65" s="241" t="s">
        <v>27</v>
      </c>
      <c r="D65" s="229">
        <f t="shared" si="12"/>
        <v>0</v>
      </c>
      <c r="E65" s="237">
        <f t="shared" si="3"/>
        <v>0</v>
      </c>
      <c r="F65" s="238"/>
      <c r="G65" s="238"/>
      <c r="H65" s="237">
        <f t="shared" si="4"/>
        <v>0</v>
      </c>
      <c r="I65" s="238"/>
      <c r="J65" s="238"/>
      <c r="K65" s="237">
        <f t="shared" si="5"/>
        <v>0</v>
      </c>
      <c r="L65" s="238"/>
      <c r="M65" s="238"/>
      <c r="N65" s="238"/>
      <c r="O65" s="237">
        <f t="shared" si="6"/>
        <v>0</v>
      </c>
      <c r="P65" s="238"/>
      <c r="Q65" s="237">
        <f t="shared" si="7"/>
        <v>0</v>
      </c>
      <c r="R65" s="238"/>
      <c r="S65" s="237">
        <f t="shared" si="8"/>
        <v>0</v>
      </c>
      <c r="T65" s="238"/>
      <c r="U65" s="238"/>
      <c r="V65" s="237">
        <f t="shared" si="9"/>
        <v>0</v>
      </c>
      <c r="W65" s="238"/>
      <c r="X65" s="237">
        <f t="shared" si="10"/>
        <v>0</v>
      </c>
      <c r="Y65" s="238"/>
    </row>
    <row r="66" spans="1:25" s="15" customFormat="1" ht="13.5" thickBot="1">
      <c r="A66" s="175"/>
      <c r="B66" s="377"/>
      <c r="C66" s="222" t="s">
        <v>11</v>
      </c>
      <c r="D66" s="232">
        <f t="shared" si="12"/>
        <v>0</v>
      </c>
      <c r="E66" s="232">
        <f t="shared" si="3"/>
        <v>0</v>
      </c>
      <c r="F66" s="233"/>
      <c r="G66" s="233"/>
      <c r="H66" s="232">
        <f t="shared" si="4"/>
        <v>0</v>
      </c>
      <c r="I66" s="233"/>
      <c r="J66" s="233"/>
      <c r="K66" s="232">
        <f t="shared" si="5"/>
        <v>0</v>
      </c>
      <c r="L66" s="233"/>
      <c r="M66" s="233"/>
      <c r="N66" s="233"/>
      <c r="O66" s="232">
        <f t="shared" si="6"/>
        <v>0</v>
      </c>
      <c r="P66" s="233"/>
      <c r="Q66" s="232">
        <f t="shared" si="7"/>
        <v>0</v>
      </c>
      <c r="R66" s="233"/>
      <c r="S66" s="232">
        <f t="shared" si="8"/>
        <v>0</v>
      </c>
      <c r="T66" s="233"/>
      <c r="U66" s="233"/>
      <c r="V66" s="232">
        <f t="shared" si="9"/>
        <v>0</v>
      </c>
      <c r="W66" s="233"/>
      <c r="X66" s="232">
        <f t="shared" si="10"/>
        <v>0</v>
      </c>
      <c r="Y66" s="233"/>
    </row>
    <row r="67" spans="1:25" s="15" customFormat="1" ht="12.75">
      <c r="A67" s="174" t="s">
        <v>179</v>
      </c>
      <c r="B67" s="376" t="s">
        <v>222</v>
      </c>
      <c r="C67" s="241" t="s">
        <v>223</v>
      </c>
      <c r="D67" s="237">
        <f t="shared" si="12"/>
        <v>0</v>
      </c>
      <c r="E67" s="237">
        <f t="shared" si="3"/>
        <v>0</v>
      </c>
      <c r="F67" s="238"/>
      <c r="G67" s="238"/>
      <c r="H67" s="237">
        <f t="shared" si="4"/>
        <v>0</v>
      </c>
      <c r="I67" s="238"/>
      <c r="J67" s="238"/>
      <c r="K67" s="237">
        <f t="shared" si="5"/>
        <v>0</v>
      </c>
      <c r="L67" s="238"/>
      <c r="M67" s="238"/>
      <c r="N67" s="238"/>
      <c r="O67" s="237">
        <f t="shared" si="6"/>
        <v>0</v>
      </c>
      <c r="P67" s="238"/>
      <c r="Q67" s="237">
        <f t="shared" si="7"/>
        <v>0</v>
      </c>
      <c r="R67" s="238"/>
      <c r="S67" s="237">
        <f t="shared" si="8"/>
        <v>0</v>
      </c>
      <c r="T67" s="238"/>
      <c r="U67" s="238"/>
      <c r="V67" s="237">
        <f t="shared" si="9"/>
        <v>0</v>
      </c>
      <c r="W67" s="238"/>
      <c r="X67" s="237">
        <f t="shared" si="10"/>
        <v>0</v>
      </c>
      <c r="Y67" s="238"/>
    </row>
    <row r="68" spans="1:25" s="15" customFormat="1" ht="13.5" thickBot="1">
      <c r="A68" s="175"/>
      <c r="B68" s="377"/>
      <c r="C68" s="222" t="s">
        <v>11</v>
      </c>
      <c r="D68" s="232">
        <f t="shared" si="12"/>
        <v>0</v>
      </c>
      <c r="E68" s="232">
        <f t="shared" si="3"/>
        <v>0</v>
      </c>
      <c r="F68" s="233"/>
      <c r="G68" s="233"/>
      <c r="H68" s="232">
        <f t="shared" si="4"/>
        <v>0</v>
      </c>
      <c r="I68" s="233"/>
      <c r="J68" s="233"/>
      <c r="K68" s="232">
        <f t="shared" si="5"/>
        <v>0</v>
      </c>
      <c r="L68" s="233"/>
      <c r="M68" s="233"/>
      <c r="N68" s="233"/>
      <c r="O68" s="232">
        <f t="shared" si="6"/>
        <v>0</v>
      </c>
      <c r="P68" s="233"/>
      <c r="Q68" s="232">
        <f t="shared" si="7"/>
        <v>0</v>
      </c>
      <c r="R68" s="233"/>
      <c r="S68" s="232">
        <f t="shared" si="8"/>
        <v>0</v>
      </c>
      <c r="T68" s="233"/>
      <c r="U68" s="233"/>
      <c r="V68" s="232">
        <f t="shared" si="9"/>
        <v>0</v>
      </c>
      <c r="W68" s="233"/>
      <c r="X68" s="232">
        <f t="shared" si="10"/>
        <v>0</v>
      </c>
      <c r="Y68" s="233"/>
    </row>
    <row r="69" spans="1:25" s="15" customFormat="1" ht="12.75">
      <c r="A69" s="178" t="s">
        <v>148</v>
      </c>
      <c r="B69" s="378" t="s">
        <v>224</v>
      </c>
      <c r="C69" s="241" t="s">
        <v>219</v>
      </c>
      <c r="D69" s="237">
        <f t="shared" si="12"/>
        <v>0</v>
      </c>
      <c r="E69" s="237">
        <f t="shared" si="3"/>
        <v>0</v>
      </c>
      <c r="F69" s="238"/>
      <c r="G69" s="238"/>
      <c r="H69" s="237">
        <f t="shared" si="4"/>
        <v>0</v>
      </c>
      <c r="I69" s="238"/>
      <c r="J69" s="238"/>
      <c r="K69" s="237">
        <f t="shared" si="5"/>
        <v>0</v>
      </c>
      <c r="L69" s="238"/>
      <c r="M69" s="238"/>
      <c r="N69" s="238"/>
      <c r="O69" s="237">
        <f t="shared" si="6"/>
        <v>0</v>
      </c>
      <c r="P69" s="238"/>
      <c r="Q69" s="237">
        <f t="shared" si="7"/>
        <v>0</v>
      </c>
      <c r="R69" s="238"/>
      <c r="S69" s="237">
        <f t="shared" si="8"/>
        <v>0</v>
      </c>
      <c r="T69" s="238"/>
      <c r="U69" s="238"/>
      <c r="V69" s="237">
        <f t="shared" si="9"/>
        <v>0</v>
      </c>
      <c r="W69" s="238"/>
      <c r="X69" s="237">
        <f t="shared" si="10"/>
        <v>0</v>
      </c>
      <c r="Y69" s="238"/>
    </row>
    <row r="70" spans="1:25" s="15" customFormat="1" ht="13.5" thickBot="1">
      <c r="A70" s="175"/>
      <c r="B70" s="377"/>
      <c r="C70" s="242" t="s">
        <v>11</v>
      </c>
      <c r="D70" s="232">
        <f t="shared" si="12"/>
        <v>0</v>
      </c>
      <c r="E70" s="232">
        <f t="shared" si="3"/>
        <v>0</v>
      </c>
      <c r="F70" s="233"/>
      <c r="G70" s="233"/>
      <c r="H70" s="232">
        <f t="shared" si="4"/>
        <v>0</v>
      </c>
      <c r="I70" s="233"/>
      <c r="J70" s="233"/>
      <c r="K70" s="232">
        <f t="shared" si="5"/>
        <v>0</v>
      </c>
      <c r="L70" s="233"/>
      <c r="M70" s="233"/>
      <c r="N70" s="233"/>
      <c r="O70" s="232">
        <f t="shared" si="6"/>
        <v>0</v>
      </c>
      <c r="P70" s="233"/>
      <c r="Q70" s="232">
        <f t="shared" si="7"/>
        <v>0</v>
      </c>
      <c r="R70" s="233"/>
      <c r="S70" s="232">
        <f t="shared" si="8"/>
        <v>0</v>
      </c>
      <c r="T70" s="233"/>
      <c r="U70" s="233"/>
      <c r="V70" s="232">
        <f t="shared" si="9"/>
        <v>0</v>
      </c>
      <c r="W70" s="233"/>
      <c r="X70" s="232">
        <f t="shared" si="10"/>
        <v>0</v>
      </c>
      <c r="Y70" s="233"/>
    </row>
    <row r="71" spans="1:25" s="15" customFormat="1" ht="14.25" thickBot="1" thickTop="1">
      <c r="A71" s="36" t="s">
        <v>65</v>
      </c>
      <c r="B71" s="171" t="s">
        <v>66</v>
      </c>
      <c r="C71" s="243" t="s">
        <v>11</v>
      </c>
      <c r="D71" s="50">
        <f>D73+D83+D85</f>
        <v>12110.18</v>
      </c>
      <c r="E71" s="50">
        <f aca="true" t="shared" si="13" ref="E71:Y71">E73+E83+E85</f>
        <v>0</v>
      </c>
      <c r="F71" s="50">
        <f t="shared" si="13"/>
        <v>0</v>
      </c>
      <c r="G71" s="50">
        <f t="shared" si="13"/>
        <v>0</v>
      </c>
      <c r="H71" s="50">
        <f t="shared" si="13"/>
        <v>11704.44</v>
      </c>
      <c r="I71" s="50">
        <f t="shared" si="13"/>
        <v>11704.44</v>
      </c>
      <c r="J71" s="50">
        <f t="shared" si="13"/>
        <v>0</v>
      </c>
      <c r="K71" s="50">
        <f t="shared" si="13"/>
        <v>405.74</v>
      </c>
      <c r="L71" s="50">
        <f t="shared" si="13"/>
        <v>405.74</v>
      </c>
      <c r="M71" s="50">
        <f t="shared" si="13"/>
        <v>0</v>
      </c>
      <c r="N71" s="50">
        <f t="shared" si="13"/>
        <v>0</v>
      </c>
      <c r="O71" s="50">
        <f t="shared" si="13"/>
        <v>0</v>
      </c>
      <c r="P71" s="50">
        <f t="shared" si="13"/>
        <v>0</v>
      </c>
      <c r="Q71" s="50">
        <f t="shared" si="13"/>
        <v>0</v>
      </c>
      <c r="R71" s="50">
        <f t="shared" si="13"/>
        <v>0</v>
      </c>
      <c r="S71" s="50">
        <f t="shared" si="13"/>
        <v>0</v>
      </c>
      <c r="T71" s="50">
        <f t="shared" si="13"/>
        <v>0</v>
      </c>
      <c r="U71" s="50">
        <f t="shared" si="13"/>
        <v>0</v>
      </c>
      <c r="V71" s="50">
        <f t="shared" si="13"/>
        <v>0</v>
      </c>
      <c r="W71" s="50">
        <f t="shared" si="13"/>
        <v>0</v>
      </c>
      <c r="X71" s="50">
        <f t="shared" si="13"/>
        <v>0</v>
      </c>
      <c r="Y71" s="50">
        <f t="shared" si="13"/>
        <v>0</v>
      </c>
    </row>
    <row r="72" spans="1:25" s="15" customFormat="1" ht="13.5" thickTop="1">
      <c r="A72" s="249" t="s">
        <v>90</v>
      </c>
      <c r="B72" s="379" t="s">
        <v>225</v>
      </c>
      <c r="C72" s="250" t="s">
        <v>17</v>
      </c>
      <c r="D72" s="251">
        <f>D74+D76+D78+D80</f>
        <v>7.873</v>
      </c>
      <c r="E72" s="251">
        <f aca="true" t="shared" si="14" ref="E72:Y73">E74+E76+E78+E80</f>
        <v>0</v>
      </c>
      <c r="F72" s="251">
        <f t="shared" si="14"/>
        <v>0</v>
      </c>
      <c r="G72" s="251">
        <f t="shared" si="14"/>
        <v>0</v>
      </c>
      <c r="H72" s="251">
        <f t="shared" si="14"/>
        <v>7.693</v>
      </c>
      <c r="I72" s="251">
        <f t="shared" si="14"/>
        <v>7.693</v>
      </c>
      <c r="J72" s="251">
        <f t="shared" si="14"/>
        <v>0</v>
      </c>
      <c r="K72" s="251">
        <f t="shared" si="14"/>
        <v>0.18</v>
      </c>
      <c r="L72" s="251">
        <f t="shared" si="14"/>
        <v>0.18</v>
      </c>
      <c r="M72" s="251">
        <f t="shared" si="14"/>
        <v>0</v>
      </c>
      <c r="N72" s="251">
        <f t="shared" si="14"/>
        <v>0</v>
      </c>
      <c r="O72" s="251">
        <f t="shared" si="14"/>
        <v>0</v>
      </c>
      <c r="P72" s="251">
        <f t="shared" si="14"/>
        <v>0</v>
      </c>
      <c r="Q72" s="251">
        <f t="shared" si="14"/>
        <v>0</v>
      </c>
      <c r="R72" s="251">
        <f t="shared" si="14"/>
        <v>0</v>
      </c>
      <c r="S72" s="251">
        <f t="shared" si="14"/>
        <v>0</v>
      </c>
      <c r="T72" s="251">
        <f t="shared" si="14"/>
        <v>0</v>
      </c>
      <c r="U72" s="251">
        <f t="shared" si="14"/>
        <v>0</v>
      </c>
      <c r="V72" s="251">
        <f t="shared" si="14"/>
        <v>0</v>
      </c>
      <c r="W72" s="251">
        <f t="shared" si="14"/>
        <v>0</v>
      </c>
      <c r="X72" s="251">
        <f t="shared" si="14"/>
        <v>0</v>
      </c>
      <c r="Y72" s="251">
        <f t="shared" si="14"/>
        <v>0</v>
      </c>
    </row>
    <row r="73" spans="1:25" s="15" customFormat="1" ht="12.75">
      <c r="A73" s="249"/>
      <c r="B73" s="380"/>
      <c r="C73" s="252" t="s">
        <v>11</v>
      </c>
      <c r="D73" s="251">
        <f>D75+D77+D79+D81</f>
        <v>8350.77</v>
      </c>
      <c r="E73" s="251">
        <f t="shared" si="14"/>
        <v>0</v>
      </c>
      <c r="F73" s="251">
        <f t="shared" si="14"/>
        <v>0</v>
      </c>
      <c r="G73" s="251">
        <f t="shared" si="14"/>
        <v>0</v>
      </c>
      <c r="H73" s="251">
        <f t="shared" si="14"/>
        <v>8137.990000000001</v>
      </c>
      <c r="I73" s="251">
        <f t="shared" si="14"/>
        <v>8137.990000000001</v>
      </c>
      <c r="J73" s="251">
        <f t="shared" si="14"/>
        <v>0</v>
      </c>
      <c r="K73" s="251">
        <f t="shared" si="14"/>
        <v>212.78</v>
      </c>
      <c r="L73" s="251">
        <f t="shared" si="14"/>
        <v>212.78</v>
      </c>
      <c r="M73" s="251">
        <f t="shared" si="14"/>
        <v>0</v>
      </c>
      <c r="N73" s="251">
        <f t="shared" si="14"/>
        <v>0</v>
      </c>
      <c r="O73" s="251">
        <f t="shared" si="14"/>
        <v>0</v>
      </c>
      <c r="P73" s="251">
        <f t="shared" si="14"/>
        <v>0</v>
      </c>
      <c r="Q73" s="251">
        <f t="shared" si="14"/>
        <v>0</v>
      </c>
      <c r="R73" s="251">
        <f t="shared" si="14"/>
        <v>0</v>
      </c>
      <c r="S73" s="251">
        <f t="shared" si="14"/>
        <v>0</v>
      </c>
      <c r="T73" s="251">
        <f t="shared" si="14"/>
        <v>0</v>
      </c>
      <c r="U73" s="251">
        <f t="shared" si="14"/>
        <v>0</v>
      </c>
      <c r="V73" s="251">
        <f t="shared" si="14"/>
        <v>0</v>
      </c>
      <c r="W73" s="251">
        <f t="shared" si="14"/>
        <v>0</v>
      </c>
      <c r="X73" s="251">
        <f t="shared" si="14"/>
        <v>0</v>
      </c>
      <c r="Y73" s="251">
        <f t="shared" si="14"/>
        <v>0</v>
      </c>
    </row>
    <row r="74" spans="1:25" s="15" customFormat="1" ht="12.75">
      <c r="A74" s="19" t="s">
        <v>236</v>
      </c>
      <c r="B74" s="367" t="s">
        <v>19</v>
      </c>
      <c r="C74" s="147" t="s">
        <v>20</v>
      </c>
      <c r="D74" s="229">
        <f aca="true" t="shared" si="15" ref="D74:D85">E74+H74+K74+O74+Q74+S74+V74+X74</f>
        <v>1.542</v>
      </c>
      <c r="E74" s="229">
        <f aca="true" t="shared" si="16" ref="E74:E85">F74+G74</f>
        <v>0</v>
      </c>
      <c r="F74" s="133"/>
      <c r="G74" s="133"/>
      <c r="H74" s="229">
        <f aca="true" t="shared" si="17" ref="H74:H85">I74+J74</f>
        <v>1.542</v>
      </c>
      <c r="I74" s="133">
        <v>1.542</v>
      </c>
      <c r="J74" s="133"/>
      <c r="K74" s="229">
        <f aca="true" t="shared" si="18" ref="K74:K85">L74+M74</f>
        <v>0</v>
      </c>
      <c r="L74" s="133"/>
      <c r="M74" s="133"/>
      <c r="N74" s="133"/>
      <c r="O74" s="229">
        <f t="shared" si="6"/>
        <v>0</v>
      </c>
      <c r="P74" s="133"/>
      <c r="Q74" s="229">
        <f t="shared" si="7"/>
        <v>0</v>
      </c>
      <c r="R74" s="133"/>
      <c r="S74" s="229">
        <f aca="true" t="shared" si="19" ref="S74:S85">T74+U74</f>
        <v>0</v>
      </c>
      <c r="T74" s="133"/>
      <c r="U74" s="133"/>
      <c r="V74" s="229">
        <f t="shared" si="9"/>
        <v>0</v>
      </c>
      <c r="W74" s="133"/>
      <c r="X74" s="229">
        <f t="shared" si="10"/>
        <v>0</v>
      </c>
      <c r="Y74" s="133"/>
    </row>
    <row r="75" spans="1:25" s="15" customFormat="1" ht="12.75">
      <c r="A75" s="19"/>
      <c r="B75" s="369"/>
      <c r="C75" s="147" t="s">
        <v>11</v>
      </c>
      <c r="D75" s="229">
        <f t="shared" si="15"/>
        <v>849.64</v>
      </c>
      <c r="E75" s="229">
        <f t="shared" si="16"/>
        <v>0</v>
      </c>
      <c r="F75" s="133"/>
      <c r="G75" s="133"/>
      <c r="H75" s="229">
        <f t="shared" si="17"/>
        <v>849.64</v>
      </c>
      <c r="I75" s="133">
        <v>849.64</v>
      </c>
      <c r="J75" s="133"/>
      <c r="K75" s="229">
        <f t="shared" si="18"/>
        <v>0</v>
      </c>
      <c r="L75" s="133"/>
      <c r="M75" s="133"/>
      <c r="N75" s="133"/>
      <c r="O75" s="229">
        <f t="shared" si="6"/>
        <v>0</v>
      </c>
      <c r="P75" s="133"/>
      <c r="Q75" s="229">
        <f t="shared" si="7"/>
        <v>0</v>
      </c>
      <c r="R75" s="133"/>
      <c r="S75" s="229">
        <f t="shared" si="19"/>
        <v>0</v>
      </c>
      <c r="T75" s="133"/>
      <c r="U75" s="133"/>
      <c r="V75" s="229">
        <f t="shared" si="9"/>
        <v>0</v>
      </c>
      <c r="W75" s="133"/>
      <c r="X75" s="229">
        <f t="shared" si="10"/>
        <v>0</v>
      </c>
      <c r="Y75" s="133"/>
    </row>
    <row r="76" spans="1:25" s="15" customFormat="1" ht="12.75">
      <c r="A76" s="19" t="s">
        <v>237</v>
      </c>
      <c r="B76" s="367" t="s">
        <v>21</v>
      </c>
      <c r="C76" s="147" t="s">
        <v>17</v>
      </c>
      <c r="D76" s="229">
        <f t="shared" si="15"/>
        <v>5.1610000000000005</v>
      </c>
      <c r="E76" s="229">
        <f t="shared" si="16"/>
        <v>0</v>
      </c>
      <c r="F76" s="133"/>
      <c r="G76" s="133"/>
      <c r="H76" s="229">
        <f t="shared" si="17"/>
        <v>5.001</v>
      </c>
      <c r="I76" s="133">
        <v>5.001</v>
      </c>
      <c r="J76" s="133"/>
      <c r="K76" s="229">
        <f t="shared" si="18"/>
        <v>0.16</v>
      </c>
      <c r="L76" s="133">
        <v>0.16</v>
      </c>
      <c r="M76" s="133"/>
      <c r="N76" s="133"/>
      <c r="O76" s="229">
        <f t="shared" si="6"/>
        <v>0</v>
      </c>
      <c r="P76" s="133"/>
      <c r="Q76" s="229">
        <f t="shared" si="7"/>
        <v>0</v>
      </c>
      <c r="R76" s="133"/>
      <c r="S76" s="229">
        <f t="shared" si="19"/>
        <v>0</v>
      </c>
      <c r="T76" s="133"/>
      <c r="U76" s="133"/>
      <c r="V76" s="229">
        <f t="shared" si="9"/>
        <v>0</v>
      </c>
      <c r="W76" s="133"/>
      <c r="X76" s="229">
        <f t="shared" si="10"/>
        <v>0</v>
      </c>
      <c r="Y76" s="133"/>
    </row>
    <row r="77" spans="1:25" s="15" customFormat="1" ht="12.75">
      <c r="A77" s="19"/>
      <c r="B77" s="369"/>
      <c r="C77" s="147" t="s">
        <v>11</v>
      </c>
      <c r="D77" s="229">
        <f t="shared" si="15"/>
        <v>5718.54</v>
      </c>
      <c r="E77" s="229">
        <f t="shared" si="16"/>
        <v>0</v>
      </c>
      <c r="F77" s="133"/>
      <c r="G77" s="133"/>
      <c r="H77" s="229">
        <f t="shared" si="17"/>
        <v>5546.1</v>
      </c>
      <c r="I77" s="133">
        <v>5546.1</v>
      </c>
      <c r="J77" s="133"/>
      <c r="K77" s="229">
        <f t="shared" si="18"/>
        <v>172.44</v>
      </c>
      <c r="L77" s="133">
        <v>172.44</v>
      </c>
      <c r="M77" s="133"/>
      <c r="N77" s="133"/>
      <c r="O77" s="229">
        <f t="shared" si="6"/>
        <v>0</v>
      </c>
      <c r="P77" s="133"/>
      <c r="Q77" s="229">
        <f t="shared" si="7"/>
        <v>0</v>
      </c>
      <c r="R77" s="133"/>
      <c r="S77" s="229">
        <f t="shared" si="19"/>
        <v>0</v>
      </c>
      <c r="T77" s="133"/>
      <c r="U77" s="133"/>
      <c r="V77" s="229">
        <f t="shared" si="9"/>
        <v>0</v>
      </c>
      <c r="W77" s="133"/>
      <c r="X77" s="229">
        <f t="shared" si="10"/>
        <v>0</v>
      </c>
      <c r="Y77" s="133"/>
    </row>
    <row r="78" spans="1:25" ht="12.75">
      <c r="A78" s="19" t="s">
        <v>238</v>
      </c>
      <c r="B78" s="367" t="s">
        <v>22</v>
      </c>
      <c r="C78" s="147" t="s">
        <v>17</v>
      </c>
      <c r="D78" s="229">
        <f t="shared" si="15"/>
        <v>0</v>
      </c>
      <c r="E78" s="229">
        <f t="shared" si="16"/>
        <v>0</v>
      </c>
      <c r="F78" s="133"/>
      <c r="G78" s="133"/>
      <c r="H78" s="229">
        <f t="shared" si="17"/>
        <v>0</v>
      </c>
      <c r="I78" s="133"/>
      <c r="J78" s="133"/>
      <c r="K78" s="229">
        <f t="shared" si="18"/>
        <v>0</v>
      </c>
      <c r="L78" s="133"/>
      <c r="M78" s="133"/>
      <c r="N78" s="133"/>
      <c r="O78" s="229">
        <f t="shared" si="6"/>
        <v>0</v>
      </c>
      <c r="P78" s="133"/>
      <c r="Q78" s="229">
        <f t="shared" si="7"/>
        <v>0</v>
      </c>
      <c r="R78" s="133"/>
      <c r="S78" s="229">
        <f t="shared" si="19"/>
        <v>0</v>
      </c>
      <c r="T78" s="133"/>
      <c r="U78" s="133"/>
      <c r="V78" s="229">
        <f t="shared" si="9"/>
        <v>0</v>
      </c>
      <c r="W78" s="133"/>
      <c r="X78" s="229">
        <f t="shared" si="10"/>
        <v>0</v>
      </c>
      <c r="Y78" s="133"/>
    </row>
    <row r="79" spans="1:25" ht="12.75">
      <c r="A79" s="19"/>
      <c r="B79" s="369"/>
      <c r="C79" s="147" t="s">
        <v>11</v>
      </c>
      <c r="D79" s="229">
        <f t="shared" si="15"/>
        <v>0</v>
      </c>
      <c r="E79" s="229">
        <f t="shared" si="16"/>
        <v>0</v>
      </c>
      <c r="F79" s="133"/>
      <c r="G79" s="133"/>
      <c r="H79" s="229">
        <f t="shared" si="17"/>
        <v>0</v>
      </c>
      <c r="I79" s="133"/>
      <c r="J79" s="133"/>
      <c r="K79" s="229">
        <f t="shared" si="18"/>
        <v>0</v>
      </c>
      <c r="L79" s="133"/>
      <c r="M79" s="133"/>
      <c r="N79" s="133"/>
      <c r="O79" s="229">
        <f t="shared" si="6"/>
        <v>0</v>
      </c>
      <c r="P79" s="133"/>
      <c r="Q79" s="229">
        <f t="shared" si="7"/>
        <v>0</v>
      </c>
      <c r="R79" s="133"/>
      <c r="S79" s="229">
        <f t="shared" si="19"/>
        <v>0</v>
      </c>
      <c r="T79" s="133"/>
      <c r="U79" s="133"/>
      <c r="V79" s="229">
        <f t="shared" si="9"/>
        <v>0</v>
      </c>
      <c r="W79" s="133"/>
      <c r="X79" s="229">
        <f t="shared" si="10"/>
        <v>0</v>
      </c>
      <c r="Y79" s="133"/>
    </row>
    <row r="80" spans="1:25" ht="12.75">
      <c r="A80" s="19" t="s">
        <v>239</v>
      </c>
      <c r="B80" s="367" t="s">
        <v>23</v>
      </c>
      <c r="C80" s="147" t="s">
        <v>17</v>
      </c>
      <c r="D80" s="229">
        <f t="shared" si="15"/>
        <v>1.17</v>
      </c>
      <c r="E80" s="229">
        <f t="shared" si="16"/>
        <v>0</v>
      </c>
      <c r="F80" s="133"/>
      <c r="G80" s="133"/>
      <c r="H80" s="229">
        <f t="shared" si="17"/>
        <v>1.15</v>
      </c>
      <c r="I80" s="133">
        <v>1.15</v>
      </c>
      <c r="J80" s="133"/>
      <c r="K80" s="229">
        <f t="shared" si="18"/>
        <v>0.02</v>
      </c>
      <c r="L80" s="133">
        <v>0.02</v>
      </c>
      <c r="M80" s="133"/>
      <c r="N80" s="133"/>
      <c r="O80" s="229">
        <f t="shared" si="6"/>
        <v>0</v>
      </c>
      <c r="P80" s="133"/>
      <c r="Q80" s="229">
        <f t="shared" si="7"/>
        <v>0</v>
      </c>
      <c r="R80" s="133"/>
      <c r="S80" s="229">
        <f t="shared" si="19"/>
        <v>0</v>
      </c>
      <c r="T80" s="133"/>
      <c r="U80" s="133"/>
      <c r="V80" s="229">
        <f t="shared" si="9"/>
        <v>0</v>
      </c>
      <c r="W80" s="133"/>
      <c r="X80" s="229">
        <f t="shared" si="10"/>
        <v>0</v>
      </c>
      <c r="Y80" s="133"/>
    </row>
    <row r="81" spans="1:25" ht="13.5" thickBot="1">
      <c r="A81" s="20"/>
      <c r="B81" s="387"/>
      <c r="C81" s="231" t="s">
        <v>11</v>
      </c>
      <c r="D81" s="223">
        <f t="shared" si="15"/>
        <v>1782.59</v>
      </c>
      <c r="E81" s="223">
        <f t="shared" si="16"/>
        <v>0</v>
      </c>
      <c r="F81" s="160"/>
      <c r="G81" s="160"/>
      <c r="H81" s="223">
        <f t="shared" si="17"/>
        <v>1742.25</v>
      </c>
      <c r="I81" s="160">
        <v>1742.25</v>
      </c>
      <c r="J81" s="160"/>
      <c r="K81" s="223">
        <f t="shared" si="18"/>
        <v>40.34</v>
      </c>
      <c r="L81" s="160">
        <v>40.34</v>
      </c>
      <c r="M81" s="160"/>
      <c r="N81" s="160"/>
      <c r="O81" s="223">
        <f t="shared" si="6"/>
        <v>0</v>
      </c>
      <c r="P81" s="160"/>
      <c r="Q81" s="223">
        <f t="shared" si="7"/>
        <v>0</v>
      </c>
      <c r="R81" s="160"/>
      <c r="S81" s="223">
        <f t="shared" si="19"/>
        <v>0</v>
      </c>
      <c r="T81" s="160"/>
      <c r="U81" s="160"/>
      <c r="V81" s="223">
        <f t="shared" si="9"/>
        <v>0</v>
      </c>
      <c r="W81" s="160"/>
      <c r="X81" s="223">
        <f t="shared" si="10"/>
        <v>0</v>
      </c>
      <c r="Y81" s="160"/>
    </row>
    <row r="82" spans="1:25" ht="12.75">
      <c r="A82" s="22" t="s">
        <v>91</v>
      </c>
      <c r="B82" s="388" t="s">
        <v>45</v>
      </c>
      <c r="C82" s="234" t="s">
        <v>27</v>
      </c>
      <c r="D82" s="229">
        <f t="shared" si="15"/>
        <v>0</v>
      </c>
      <c r="E82" s="229">
        <f t="shared" si="16"/>
        <v>0</v>
      </c>
      <c r="F82" s="133"/>
      <c r="G82" s="133"/>
      <c r="H82" s="229">
        <f t="shared" si="17"/>
        <v>0</v>
      </c>
      <c r="I82" s="133"/>
      <c r="J82" s="133"/>
      <c r="K82" s="229">
        <f t="shared" si="18"/>
        <v>0</v>
      </c>
      <c r="L82" s="133">
        <v>0</v>
      </c>
      <c r="M82" s="133"/>
      <c r="N82" s="133"/>
      <c r="O82" s="229">
        <f t="shared" si="6"/>
        <v>0</v>
      </c>
      <c r="P82" s="133"/>
      <c r="Q82" s="229">
        <f t="shared" si="7"/>
        <v>0</v>
      </c>
      <c r="R82" s="133"/>
      <c r="S82" s="229">
        <f t="shared" si="19"/>
        <v>0</v>
      </c>
      <c r="T82" s="133"/>
      <c r="U82" s="133"/>
      <c r="V82" s="229">
        <f t="shared" si="9"/>
        <v>0</v>
      </c>
      <c r="W82" s="133"/>
      <c r="X82" s="229">
        <f t="shared" si="10"/>
        <v>0</v>
      </c>
      <c r="Y82" s="133"/>
    </row>
    <row r="83" spans="1:25" ht="13.5" thickBot="1">
      <c r="A83" s="20"/>
      <c r="B83" s="383"/>
      <c r="C83" s="235" t="s">
        <v>11</v>
      </c>
      <c r="D83" s="232">
        <f t="shared" si="15"/>
        <v>0</v>
      </c>
      <c r="E83" s="232">
        <f t="shared" si="16"/>
        <v>0</v>
      </c>
      <c r="F83" s="233"/>
      <c r="G83" s="233"/>
      <c r="H83" s="232">
        <f t="shared" si="17"/>
        <v>0</v>
      </c>
      <c r="I83" s="233"/>
      <c r="J83" s="233"/>
      <c r="K83" s="232">
        <f t="shared" si="18"/>
        <v>0</v>
      </c>
      <c r="L83" s="233">
        <v>0</v>
      </c>
      <c r="M83" s="233"/>
      <c r="N83" s="233"/>
      <c r="O83" s="232">
        <f t="shared" si="6"/>
        <v>0</v>
      </c>
      <c r="P83" s="233"/>
      <c r="Q83" s="232">
        <f t="shared" si="7"/>
        <v>0</v>
      </c>
      <c r="R83" s="233"/>
      <c r="S83" s="232">
        <f t="shared" si="19"/>
        <v>0</v>
      </c>
      <c r="T83" s="233"/>
      <c r="U83" s="233"/>
      <c r="V83" s="232">
        <f t="shared" si="9"/>
        <v>0</v>
      </c>
      <c r="W83" s="233"/>
      <c r="X83" s="232">
        <f t="shared" si="10"/>
        <v>0</v>
      </c>
      <c r="Y83" s="233"/>
    </row>
    <row r="84" spans="1:25" ht="14.25" customHeight="1">
      <c r="A84" s="22" t="s">
        <v>44</v>
      </c>
      <c r="B84" s="388" t="s">
        <v>226</v>
      </c>
      <c r="C84" s="234" t="s">
        <v>27</v>
      </c>
      <c r="D84" s="229">
        <f t="shared" si="15"/>
        <v>4523</v>
      </c>
      <c r="E84" s="229">
        <f t="shared" si="16"/>
        <v>0</v>
      </c>
      <c r="F84" s="133"/>
      <c r="G84" s="133"/>
      <c r="H84" s="229">
        <f t="shared" si="17"/>
        <v>4255</v>
      </c>
      <c r="I84" s="133">
        <v>4255</v>
      </c>
      <c r="J84" s="133"/>
      <c r="K84" s="229">
        <f t="shared" si="18"/>
        <v>268</v>
      </c>
      <c r="L84" s="133">
        <v>268</v>
      </c>
      <c r="M84" s="133"/>
      <c r="N84" s="133"/>
      <c r="O84" s="229">
        <f t="shared" si="6"/>
        <v>0</v>
      </c>
      <c r="P84" s="133"/>
      <c r="Q84" s="229">
        <f t="shared" si="7"/>
        <v>0</v>
      </c>
      <c r="R84" s="133"/>
      <c r="S84" s="229">
        <f t="shared" si="19"/>
        <v>0</v>
      </c>
      <c r="T84" s="133"/>
      <c r="U84" s="133"/>
      <c r="V84" s="229">
        <f t="shared" si="9"/>
        <v>0</v>
      </c>
      <c r="W84" s="133"/>
      <c r="X84" s="229">
        <f t="shared" si="10"/>
        <v>0</v>
      </c>
      <c r="Y84" s="133"/>
    </row>
    <row r="85" spans="1:25" ht="13.5" customHeight="1" thickBot="1">
      <c r="A85" s="20"/>
      <c r="B85" s="389"/>
      <c r="C85" s="235" t="s">
        <v>11</v>
      </c>
      <c r="D85" s="229">
        <f t="shared" si="15"/>
        <v>3759.41</v>
      </c>
      <c r="E85" s="229">
        <f t="shared" si="16"/>
        <v>0</v>
      </c>
      <c r="F85" s="133"/>
      <c r="G85" s="133"/>
      <c r="H85" s="229">
        <f t="shared" si="17"/>
        <v>3566.45</v>
      </c>
      <c r="I85" s="133">
        <v>3566.45</v>
      </c>
      <c r="J85" s="133"/>
      <c r="K85" s="229">
        <f t="shared" si="18"/>
        <v>192.96</v>
      </c>
      <c r="L85" s="133">
        <v>192.96</v>
      </c>
      <c r="M85" s="133"/>
      <c r="N85" s="133"/>
      <c r="O85" s="229">
        <f t="shared" si="6"/>
        <v>0</v>
      </c>
      <c r="P85" s="133"/>
      <c r="Q85" s="229">
        <f t="shared" si="7"/>
        <v>0</v>
      </c>
      <c r="R85" s="133"/>
      <c r="S85" s="229">
        <f t="shared" si="19"/>
        <v>0</v>
      </c>
      <c r="T85" s="133"/>
      <c r="U85" s="133"/>
      <c r="V85" s="229">
        <f t="shared" si="9"/>
        <v>0</v>
      </c>
      <c r="W85" s="133"/>
      <c r="X85" s="229">
        <f t="shared" si="10"/>
        <v>0</v>
      </c>
      <c r="Y85" s="133"/>
    </row>
    <row r="86" spans="1:25" ht="14.25" thickBot="1" thickTop="1">
      <c r="A86" s="29" t="s">
        <v>71</v>
      </c>
      <c r="B86" s="171" t="s">
        <v>69</v>
      </c>
      <c r="C86" s="199" t="s">
        <v>11</v>
      </c>
      <c r="D86" s="50">
        <f>D88+D90+D92</f>
        <v>4770.55</v>
      </c>
      <c r="E86" s="50">
        <f aca="true" t="shared" si="20" ref="E86:Y86">E88+E90+E92</f>
        <v>0</v>
      </c>
      <c r="F86" s="50">
        <f t="shared" si="20"/>
        <v>0</v>
      </c>
      <c r="G86" s="50">
        <f t="shared" si="20"/>
        <v>0</v>
      </c>
      <c r="H86" s="50">
        <f t="shared" si="20"/>
        <v>4382.6900000000005</v>
      </c>
      <c r="I86" s="50">
        <f t="shared" si="20"/>
        <v>4230.21</v>
      </c>
      <c r="J86" s="50">
        <f t="shared" si="20"/>
        <v>152.48</v>
      </c>
      <c r="K86" s="50">
        <f t="shared" si="20"/>
        <v>387.86</v>
      </c>
      <c r="L86" s="50">
        <f t="shared" si="20"/>
        <v>387.86</v>
      </c>
      <c r="M86" s="50">
        <f t="shared" si="20"/>
        <v>0</v>
      </c>
      <c r="N86" s="50">
        <f t="shared" si="20"/>
        <v>0</v>
      </c>
      <c r="O86" s="50">
        <f t="shared" si="20"/>
        <v>0</v>
      </c>
      <c r="P86" s="50">
        <f t="shared" si="20"/>
        <v>0</v>
      </c>
      <c r="Q86" s="50">
        <f t="shared" si="20"/>
        <v>0</v>
      </c>
      <c r="R86" s="50">
        <f t="shared" si="20"/>
        <v>0</v>
      </c>
      <c r="S86" s="50">
        <f t="shared" si="20"/>
        <v>0</v>
      </c>
      <c r="T86" s="50">
        <f t="shared" si="20"/>
        <v>0</v>
      </c>
      <c r="U86" s="50">
        <f t="shared" si="20"/>
        <v>0</v>
      </c>
      <c r="V86" s="50">
        <f t="shared" si="20"/>
        <v>0</v>
      </c>
      <c r="W86" s="50">
        <f t="shared" si="20"/>
        <v>0</v>
      </c>
      <c r="X86" s="50">
        <f t="shared" si="20"/>
        <v>0</v>
      </c>
      <c r="Y86" s="50">
        <f t="shared" si="20"/>
        <v>0</v>
      </c>
    </row>
    <row r="87" spans="1:25" ht="13.5" thickTop="1">
      <c r="A87" s="38">
        <v>25</v>
      </c>
      <c r="B87" s="390" t="s">
        <v>227</v>
      </c>
      <c r="C87" s="150" t="s">
        <v>17</v>
      </c>
      <c r="D87" s="229">
        <f aca="true" t="shared" si="21" ref="D87:D92">E87+H87+K87+O87+Q87+S87+V87+X87</f>
        <v>1.1219999999999999</v>
      </c>
      <c r="E87" s="229">
        <f aca="true" t="shared" si="22" ref="E87:E92">F87+G87</f>
        <v>0</v>
      </c>
      <c r="F87" s="133"/>
      <c r="G87" s="133"/>
      <c r="H87" s="229">
        <f aca="true" t="shared" si="23" ref="H87:H92">I87+J87</f>
        <v>1.107</v>
      </c>
      <c r="I87" s="133">
        <v>1.107</v>
      </c>
      <c r="J87" s="133"/>
      <c r="K87" s="229">
        <f aca="true" t="shared" si="24" ref="K87:K92">L87+M87</f>
        <v>0.015</v>
      </c>
      <c r="L87" s="133">
        <v>0.015</v>
      </c>
      <c r="M87" s="133"/>
      <c r="N87" s="133"/>
      <c r="O87" s="229">
        <f t="shared" si="6"/>
        <v>0</v>
      </c>
      <c r="P87" s="133"/>
      <c r="Q87" s="229">
        <f t="shared" si="7"/>
        <v>0</v>
      </c>
      <c r="R87" s="133"/>
      <c r="S87" s="229">
        <f aca="true" t="shared" si="25" ref="S87:S92">T87+U87</f>
        <v>0</v>
      </c>
      <c r="T87" s="133"/>
      <c r="U87" s="133"/>
      <c r="V87" s="229">
        <f t="shared" si="9"/>
        <v>0</v>
      </c>
      <c r="W87" s="133"/>
      <c r="X87" s="229">
        <f t="shared" si="10"/>
        <v>0</v>
      </c>
      <c r="Y87" s="133"/>
    </row>
    <row r="88" spans="1:25" ht="13.5" thickBot="1">
      <c r="A88" s="8"/>
      <c r="B88" s="391"/>
      <c r="C88" s="240" t="s">
        <v>11</v>
      </c>
      <c r="D88" s="223">
        <f t="shared" si="21"/>
        <v>240.68</v>
      </c>
      <c r="E88" s="223">
        <f t="shared" si="22"/>
        <v>0</v>
      </c>
      <c r="F88" s="160"/>
      <c r="G88" s="160"/>
      <c r="H88" s="223">
        <f t="shared" si="23"/>
        <v>239.03</v>
      </c>
      <c r="I88" s="160">
        <v>239.03</v>
      </c>
      <c r="J88" s="160"/>
      <c r="K88" s="223">
        <f t="shared" si="24"/>
        <v>1.65</v>
      </c>
      <c r="L88" s="160">
        <v>1.65</v>
      </c>
      <c r="M88" s="160"/>
      <c r="N88" s="160"/>
      <c r="O88" s="223">
        <f t="shared" si="6"/>
        <v>0</v>
      </c>
      <c r="P88" s="160"/>
      <c r="Q88" s="223">
        <f t="shared" si="7"/>
        <v>0</v>
      </c>
      <c r="R88" s="160"/>
      <c r="S88" s="223">
        <f t="shared" si="25"/>
        <v>0</v>
      </c>
      <c r="T88" s="160"/>
      <c r="U88" s="160"/>
      <c r="V88" s="223">
        <f t="shared" si="9"/>
        <v>0</v>
      </c>
      <c r="W88" s="160"/>
      <c r="X88" s="223">
        <f t="shared" si="10"/>
        <v>0</v>
      </c>
      <c r="Y88" s="160"/>
    </row>
    <row r="89" spans="1:25" ht="12.75">
      <c r="A89" s="54">
        <v>26</v>
      </c>
      <c r="B89" s="392" t="s">
        <v>228</v>
      </c>
      <c r="C89" s="152" t="s">
        <v>27</v>
      </c>
      <c r="D89" s="229">
        <f t="shared" si="21"/>
        <v>5761</v>
      </c>
      <c r="E89" s="229">
        <f t="shared" si="22"/>
        <v>0</v>
      </c>
      <c r="F89" s="133"/>
      <c r="G89" s="133"/>
      <c r="H89" s="229">
        <f t="shared" si="23"/>
        <v>5477</v>
      </c>
      <c r="I89" s="133">
        <v>5392</v>
      </c>
      <c r="J89" s="133">
        <v>85</v>
      </c>
      <c r="K89" s="229">
        <f t="shared" si="24"/>
        <v>284</v>
      </c>
      <c r="L89" s="133">
        <v>284</v>
      </c>
      <c r="M89" s="133"/>
      <c r="N89" s="133"/>
      <c r="O89" s="229">
        <f t="shared" si="6"/>
        <v>0</v>
      </c>
      <c r="P89" s="133"/>
      <c r="Q89" s="229">
        <f t="shared" si="7"/>
        <v>0</v>
      </c>
      <c r="R89" s="133"/>
      <c r="S89" s="229">
        <f t="shared" si="25"/>
        <v>0</v>
      </c>
      <c r="T89" s="133"/>
      <c r="U89" s="133"/>
      <c r="V89" s="229">
        <f t="shared" si="9"/>
        <v>0</v>
      </c>
      <c r="W89" s="133"/>
      <c r="X89" s="229">
        <f t="shared" si="10"/>
        <v>0</v>
      </c>
      <c r="Y89" s="133"/>
    </row>
    <row r="90" spans="1:25" s="15" customFormat="1" ht="13.5" thickBot="1">
      <c r="A90" s="42"/>
      <c r="B90" s="393"/>
      <c r="C90" s="244" t="s">
        <v>11</v>
      </c>
      <c r="D90" s="232">
        <f t="shared" si="21"/>
        <v>1339.2400000000002</v>
      </c>
      <c r="E90" s="232">
        <f t="shared" si="22"/>
        <v>0</v>
      </c>
      <c r="F90" s="233"/>
      <c r="G90" s="233"/>
      <c r="H90" s="232">
        <f t="shared" si="23"/>
        <v>1296.3600000000001</v>
      </c>
      <c r="I90" s="233">
        <v>1143.88</v>
      </c>
      <c r="J90" s="233">
        <v>152.48</v>
      </c>
      <c r="K90" s="232">
        <f t="shared" si="24"/>
        <v>42.88</v>
      </c>
      <c r="L90" s="233">
        <v>42.88</v>
      </c>
      <c r="M90" s="233"/>
      <c r="N90" s="233"/>
      <c r="O90" s="232">
        <f t="shared" si="6"/>
        <v>0</v>
      </c>
      <c r="P90" s="233"/>
      <c r="Q90" s="232">
        <f t="shared" si="7"/>
        <v>0</v>
      </c>
      <c r="R90" s="233"/>
      <c r="S90" s="232">
        <f t="shared" si="25"/>
        <v>0</v>
      </c>
      <c r="T90" s="233"/>
      <c r="U90" s="233"/>
      <c r="V90" s="232">
        <f t="shared" si="9"/>
        <v>0</v>
      </c>
      <c r="W90" s="233"/>
      <c r="X90" s="232">
        <f t="shared" si="10"/>
        <v>0</v>
      </c>
      <c r="Y90" s="233"/>
    </row>
    <row r="91" spans="1:25" s="15" customFormat="1" ht="12.75">
      <c r="A91" s="4" t="s">
        <v>158</v>
      </c>
      <c r="B91" s="392" t="s">
        <v>54</v>
      </c>
      <c r="C91" s="150" t="s">
        <v>27</v>
      </c>
      <c r="D91" s="229">
        <f t="shared" si="21"/>
        <v>1334</v>
      </c>
      <c r="E91" s="229">
        <f t="shared" si="22"/>
        <v>0</v>
      </c>
      <c r="F91" s="133"/>
      <c r="G91" s="133"/>
      <c r="H91" s="229">
        <f t="shared" si="23"/>
        <v>1179</v>
      </c>
      <c r="I91" s="133">
        <v>1179</v>
      </c>
      <c r="J91" s="133">
        <v>0</v>
      </c>
      <c r="K91" s="229">
        <f t="shared" si="24"/>
        <v>155</v>
      </c>
      <c r="L91" s="133">
        <v>155</v>
      </c>
      <c r="M91" s="133"/>
      <c r="N91" s="133"/>
      <c r="O91" s="229">
        <f t="shared" si="6"/>
        <v>0</v>
      </c>
      <c r="P91" s="133"/>
      <c r="Q91" s="229">
        <f t="shared" si="7"/>
        <v>0</v>
      </c>
      <c r="R91" s="133"/>
      <c r="S91" s="229">
        <f t="shared" si="25"/>
        <v>0</v>
      </c>
      <c r="T91" s="133"/>
      <c r="U91" s="133"/>
      <c r="V91" s="229">
        <f t="shared" si="9"/>
        <v>0</v>
      </c>
      <c r="W91" s="133"/>
      <c r="X91" s="229">
        <f t="shared" si="10"/>
        <v>0</v>
      </c>
      <c r="Y91" s="133"/>
    </row>
    <row r="92" spans="1:25" s="15" customFormat="1" ht="13.5" thickBot="1">
      <c r="A92" s="9"/>
      <c r="B92" s="394"/>
      <c r="C92" s="162" t="s">
        <v>11</v>
      </c>
      <c r="D92" s="229">
        <f t="shared" si="21"/>
        <v>3190.63</v>
      </c>
      <c r="E92" s="229">
        <f t="shared" si="22"/>
        <v>0</v>
      </c>
      <c r="F92" s="133"/>
      <c r="G92" s="133"/>
      <c r="H92" s="229">
        <f t="shared" si="23"/>
        <v>2847.3</v>
      </c>
      <c r="I92" s="133">
        <v>2847.3</v>
      </c>
      <c r="J92" s="133"/>
      <c r="K92" s="229">
        <f t="shared" si="24"/>
        <v>343.33</v>
      </c>
      <c r="L92" s="133">
        <v>343.33</v>
      </c>
      <c r="M92" s="133"/>
      <c r="N92" s="133"/>
      <c r="O92" s="229">
        <f t="shared" si="6"/>
        <v>0</v>
      </c>
      <c r="P92" s="133"/>
      <c r="Q92" s="229">
        <f t="shared" si="7"/>
        <v>0</v>
      </c>
      <c r="R92" s="133"/>
      <c r="S92" s="229">
        <f t="shared" si="25"/>
        <v>0</v>
      </c>
      <c r="T92" s="133"/>
      <c r="U92" s="133"/>
      <c r="V92" s="229">
        <f t="shared" si="9"/>
        <v>0</v>
      </c>
      <c r="W92" s="133"/>
      <c r="X92" s="229">
        <f t="shared" si="10"/>
        <v>0</v>
      </c>
      <c r="Y92" s="133"/>
    </row>
    <row r="93" spans="1:25" s="15" customFormat="1" ht="40.5" thickBot="1" thickTop="1">
      <c r="A93" s="34" t="s">
        <v>73</v>
      </c>
      <c r="B93" s="171" t="s">
        <v>72</v>
      </c>
      <c r="C93" s="199" t="s">
        <v>11</v>
      </c>
      <c r="D93" s="50">
        <f>D94+D95</f>
        <v>0</v>
      </c>
      <c r="E93" s="50">
        <f aca="true" t="shared" si="26" ref="E93:Y93">E94+E95</f>
        <v>0</v>
      </c>
      <c r="F93" s="50">
        <f t="shared" si="26"/>
        <v>0</v>
      </c>
      <c r="G93" s="50">
        <f t="shared" si="26"/>
        <v>0</v>
      </c>
      <c r="H93" s="50">
        <f t="shared" si="26"/>
        <v>0</v>
      </c>
      <c r="I93" s="50">
        <f t="shared" si="26"/>
        <v>0</v>
      </c>
      <c r="J93" s="50">
        <f t="shared" si="26"/>
        <v>0</v>
      </c>
      <c r="K93" s="50">
        <f t="shared" si="26"/>
        <v>0</v>
      </c>
      <c r="L93" s="50">
        <f t="shared" si="26"/>
        <v>0</v>
      </c>
      <c r="M93" s="50">
        <f t="shared" si="26"/>
        <v>0</v>
      </c>
      <c r="N93" s="50">
        <f t="shared" si="26"/>
        <v>0</v>
      </c>
      <c r="O93" s="50">
        <f t="shared" si="26"/>
        <v>0</v>
      </c>
      <c r="P93" s="50">
        <f t="shared" si="26"/>
        <v>0</v>
      </c>
      <c r="Q93" s="50">
        <f t="shared" si="26"/>
        <v>0</v>
      </c>
      <c r="R93" s="50">
        <f t="shared" si="26"/>
        <v>0</v>
      </c>
      <c r="S93" s="50">
        <f t="shared" si="26"/>
        <v>0</v>
      </c>
      <c r="T93" s="50">
        <f t="shared" si="26"/>
        <v>0</v>
      </c>
      <c r="U93" s="50">
        <f t="shared" si="26"/>
        <v>0</v>
      </c>
      <c r="V93" s="50">
        <f t="shared" si="26"/>
        <v>0</v>
      </c>
      <c r="W93" s="50">
        <f t="shared" si="26"/>
        <v>0</v>
      </c>
      <c r="X93" s="50">
        <f t="shared" si="26"/>
        <v>0</v>
      </c>
      <c r="Y93" s="50">
        <f t="shared" si="26"/>
        <v>0</v>
      </c>
    </row>
    <row r="94" spans="1:25" ht="14.25" thickBot="1" thickTop="1">
      <c r="A94" s="23" t="s">
        <v>160</v>
      </c>
      <c r="B94" s="225" t="s">
        <v>143</v>
      </c>
      <c r="C94" s="164" t="s">
        <v>11</v>
      </c>
      <c r="D94" s="245">
        <f>E94+H94+K94+O94+Q94+S94+V94+X94</f>
        <v>0</v>
      </c>
      <c r="E94" s="245">
        <f>F94+G94</f>
        <v>0</v>
      </c>
      <c r="F94" s="246"/>
      <c r="G94" s="246"/>
      <c r="H94" s="245">
        <f>I94+J94</f>
        <v>0</v>
      </c>
      <c r="I94" s="246"/>
      <c r="J94" s="246"/>
      <c r="K94" s="245">
        <f>L94+M94</f>
        <v>0</v>
      </c>
      <c r="L94" s="246"/>
      <c r="M94" s="246"/>
      <c r="N94" s="246"/>
      <c r="O94" s="245">
        <f>P94</f>
        <v>0</v>
      </c>
      <c r="P94" s="246"/>
      <c r="Q94" s="245">
        <f>R94</f>
        <v>0</v>
      </c>
      <c r="R94" s="246"/>
      <c r="S94" s="245">
        <f>T94+U94</f>
        <v>0</v>
      </c>
      <c r="T94" s="246"/>
      <c r="U94" s="246"/>
      <c r="V94" s="245">
        <f>W94</f>
        <v>0</v>
      </c>
      <c r="W94" s="246"/>
      <c r="X94" s="245">
        <f>Y94</f>
        <v>0</v>
      </c>
      <c r="Y94" s="246"/>
    </row>
    <row r="95" spans="1:25" ht="13.5" customHeight="1" thickBot="1">
      <c r="A95" s="53" t="s">
        <v>162</v>
      </c>
      <c r="B95" s="225" t="s">
        <v>144</v>
      </c>
      <c r="C95" s="247" t="s">
        <v>11</v>
      </c>
      <c r="D95" s="232">
        <f>E95+H95+K95+O95+Q95+S95+V95+X95</f>
        <v>0</v>
      </c>
      <c r="E95" s="232">
        <f>F95+G95</f>
        <v>0</v>
      </c>
      <c r="F95" s="233"/>
      <c r="G95" s="233"/>
      <c r="H95" s="232">
        <f>I95+J95</f>
        <v>0</v>
      </c>
      <c r="I95" s="233"/>
      <c r="J95" s="233"/>
      <c r="K95" s="232">
        <f>L95+M95</f>
        <v>0</v>
      </c>
      <c r="L95" s="233">
        <v>0</v>
      </c>
      <c r="M95" s="233"/>
      <c r="N95" s="233"/>
      <c r="O95" s="232">
        <f>P95</f>
        <v>0</v>
      </c>
      <c r="P95" s="233"/>
      <c r="Q95" s="232">
        <f>R95</f>
        <v>0</v>
      </c>
      <c r="R95" s="233"/>
      <c r="S95" s="232">
        <f>T95+U95</f>
        <v>0</v>
      </c>
      <c r="T95" s="233"/>
      <c r="U95" s="233"/>
      <c r="V95" s="232">
        <f>W95</f>
        <v>0</v>
      </c>
      <c r="W95" s="233"/>
      <c r="X95" s="232">
        <f>Y95</f>
        <v>0</v>
      </c>
      <c r="Y95" s="233"/>
    </row>
    <row r="96" spans="1:25" ht="13.5" thickBot="1">
      <c r="A96" s="53" t="s">
        <v>164</v>
      </c>
      <c r="B96" s="225" t="s">
        <v>99</v>
      </c>
      <c r="C96" s="247" t="s">
        <v>11</v>
      </c>
      <c r="D96" s="232">
        <f>E96+H96+K96+O96+Q96+S96+V96+X96</f>
        <v>19316.4</v>
      </c>
      <c r="E96" s="232">
        <f>F96+G96</f>
        <v>0</v>
      </c>
      <c r="F96" s="233"/>
      <c r="G96" s="233"/>
      <c r="H96" s="232">
        <f>I96+J96</f>
        <v>19016.4</v>
      </c>
      <c r="I96" s="233">
        <v>8888.08</v>
      </c>
      <c r="J96" s="233">
        <v>10128.32</v>
      </c>
      <c r="K96" s="232">
        <f>L96+M96</f>
        <v>300</v>
      </c>
      <c r="L96" s="233">
        <v>300</v>
      </c>
      <c r="M96" s="233"/>
      <c r="N96" s="233"/>
      <c r="O96" s="232">
        <f>P96</f>
        <v>0</v>
      </c>
      <c r="P96" s="233"/>
      <c r="Q96" s="232">
        <f>R96</f>
        <v>0</v>
      </c>
      <c r="R96" s="233"/>
      <c r="S96" s="232">
        <f>T96+U96</f>
        <v>0</v>
      </c>
      <c r="T96" s="233"/>
      <c r="U96" s="233"/>
      <c r="V96" s="232">
        <f>W96</f>
        <v>0</v>
      </c>
      <c r="W96" s="233"/>
      <c r="X96" s="232">
        <f>Y96</f>
        <v>0</v>
      </c>
      <c r="Y96" s="233"/>
    </row>
    <row r="97" spans="1:25" ht="13.5" thickBot="1">
      <c r="A97" s="41"/>
      <c r="B97" s="173" t="s">
        <v>74</v>
      </c>
      <c r="C97" s="85" t="s">
        <v>11</v>
      </c>
      <c r="D97" s="248">
        <f aca="true" t="shared" si="27" ref="D97:Y97">D96+D93+D86+D71+D12</f>
        <v>64479.420000000006</v>
      </c>
      <c r="E97" s="248">
        <f t="shared" si="27"/>
        <v>0</v>
      </c>
      <c r="F97" s="248">
        <f t="shared" si="27"/>
        <v>0</v>
      </c>
      <c r="G97" s="248">
        <f t="shared" si="27"/>
        <v>0</v>
      </c>
      <c r="H97" s="248">
        <f t="shared" si="27"/>
        <v>62816.29000000001</v>
      </c>
      <c r="I97" s="248">
        <f t="shared" si="27"/>
        <v>30553.770000000004</v>
      </c>
      <c r="J97" s="248">
        <f t="shared" si="27"/>
        <v>32262.519999999997</v>
      </c>
      <c r="K97" s="248">
        <f t="shared" si="27"/>
        <v>1663.1299999999999</v>
      </c>
      <c r="L97" s="248">
        <f t="shared" si="27"/>
        <v>1414.8999999999999</v>
      </c>
      <c r="M97" s="248">
        <f t="shared" si="27"/>
        <v>248.23000000000002</v>
      </c>
      <c r="N97" s="248">
        <f t="shared" si="27"/>
        <v>0</v>
      </c>
      <c r="O97" s="248">
        <f t="shared" si="27"/>
        <v>0</v>
      </c>
      <c r="P97" s="248">
        <f t="shared" si="27"/>
        <v>0</v>
      </c>
      <c r="Q97" s="248">
        <f t="shared" si="27"/>
        <v>0</v>
      </c>
      <c r="R97" s="248">
        <f t="shared" si="27"/>
        <v>0</v>
      </c>
      <c r="S97" s="248">
        <f t="shared" si="27"/>
        <v>0</v>
      </c>
      <c r="T97" s="248">
        <f t="shared" si="27"/>
        <v>0</v>
      </c>
      <c r="U97" s="248">
        <f t="shared" si="27"/>
        <v>0</v>
      </c>
      <c r="V97" s="248">
        <f t="shared" si="27"/>
        <v>0</v>
      </c>
      <c r="W97" s="248">
        <f t="shared" si="27"/>
        <v>0</v>
      </c>
      <c r="X97" s="248">
        <f t="shared" si="27"/>
        <v>0</v>
      </c>
      <c r="Y97" s="248">
        <f t="shared" si="27"/>
        <v>0</v>
      </c>
    </row>
    <row r="98" spans="1:25" ht="13.5" thickTop="1">
      <c r="A98" s="43"/>
      <c r="B98" s="44"/>
      <c r="C98" s="45"/>
      <c r="D98" s="46"/>
      <c r="E98" s="46"/>
      <c r="F98" s="45"/>
      <c r="G98" s="45"/>
      <c r="H98" s="45"/>
      <c r="I98" s="45"/>
      <c r="J98" s="45"/>
      <c r="K98" s="46"/>
      <c r="L98" s="45"/>
      <c r="M98" s="45"/>
      <c r="N98" s="45"/>
      <c r="O98" s="45"/>
      <c r="P98" s="45"/>
      <c r="Q98" s="46"/>
      <c r="R98" s="45"/>
      <c r="S98" s="46"/>
      <c r="T98" s="46"/>
      <c r="U98" s="45"/>
      <c r="V98" s="46"/>
      <c r="W98" s="46"/>
      <c r="X98" s="46"/>
      <c r="Y98" s="46"/>
    </row>
    <row r="99" spans="1:25" ht="12.75">
      <c r="A99" s="43"/>
      <c r="B99" s="44"/>
      <c r="C99" s="45"/>
      <c r="D99" s="46"/>
      <c r="E99" s="46"/>
      <c r="F99" s="45"/>
      <c r="G99" s="45"/>
      <c r="H99" s="45"/>
      <c r="I99" s="45"/>
      <c r="J99" s="45"/>
      <c r="K99" s="46"/>
      <c r="L99" s="45"/>
      <c r="M99" s="45"/>
      <c r="N99" s="45"/>
      <c r="O99" s="45"/>
      <c r="P99" s="45"/>
      <c r="Q99" s="46"/>
      <c r="R99" s="45"/>
      <c r="S99" s="46"/>
      <c r="T99" s="46"/>
      <c r="U99" s="45"/>
      <c r="V99" s="46"/>
      <c r="W99" s="46"/>
      <c r="X99" s="46"/>
      <c r="Y99" s="46"/>
    </row>
    <row r="100" spans="1:25" ht="12.75">
      <c r="A100" s="43"/>
      <c r="B100" s="44"/>
      <c r="C100" s="45"/>
      <c r="D100" s="46"/>
      <c r="E100" s="46"/>
      <c r="F100" s="45"/>
      <c r="G100" s="45"/>
      <c r="H100" s="45"/>
      <c r="I100" s="45"/>
      <c r="J100" s="45"/>
      <c r="K100" s="46"/>
      <c r="L100" s="45"/>
      <c r="M100" s="45"/>
      <c r="N100" s="45"/>
      <c r="O100" s="45"/>
      <c r="P100" s="45"/>
      <c r="Q100" s="46"/>
      <c r="R100" s="45"/>
      <c r="S100" s="46"/>
      <c r="T100" s="46"/>
      <c r="U100" s="45"/>
      <c r="V100" s="46"/>
      <c r="W100" s="46"/>
      <c r="X100" s="46"/>
      <c r="Y100" s="46"/>
    </row>
    <row r="101" spans="1:25" ht="12.75">
      <c r="A101" s="43"/>
      <c r="B101" s="44"/>
      <c r="C101" s="45"/>
      <c r="D101" s="46"/>
      <c r="E101" s="46"/>
      <c r="F101" s="45"/>
      <c r="G101" s="45"/>
      <c r="H101" s="45"/>
      <c r="I101" s="45"/>
      <c r="J101" s="45"/>
      <c r="K101" s="46"/>
      <c r="L101" s="45"/>
      <c r="M101" s="45"/>
      <c r="N101" s="45"/>
      <c r="O101" s="45"/>
      <c r="P101" s="45"/>
      <c r="Q101" s="46"/>
      <c r="R101" s="45"/>
      <c r="S101" s="46"/>
      <c r="T101" s="46"/>
      <c r="U101" s="45"/>
      <c r="V101" s="46"/>
      <c r="W101" s="46"/>
      <c r="X101" s="46"/>
      <c r="Y101" s="46"/>
    </row>
    <row r="102" spans="9:25" ht="12.75">
      <c r="I102" s="2"/>
      <c r="K102" s="11"/>
      <c r="L102" s="2"/>
      <c r="N102" s="2"/>
      <c r="P102" s="2"/>
      <c r="R102" s="2"/>
      <c r="S102" s="11"/>
      <c r="T102" s="11"/>
      <c r="V102" s="11"/>
      <c r="W102" s="11"/>
      <c r="X102" s="11"/>
      <c r="Y102" s="11"/>
    </row>
    <row r="103" spans="1:25" ht="13.5" thickBot="1">
      <c r="A103" s="386" t="s">
        <v>78</v>
      </c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U103" s="386"/>
      <c r="V103" s="35"/>
      <c r="W103" s="35"/>
      <c r="X103" s="35"/>
      <c r="Y103" s="35"/>
    </row>
    <row r="104" spans="1:25" ht="12.75">
      <c r="A104" s="71" t="s">
        <v>62</v>
      </c>
      <c r="B104" s="395" t="s">
        <v>230</v>
      </c>
      <c r="C104" s="196" t="s">
        <v>27</v>
      </c>
      <c r="D104" s="47">
        <f aca="true" t="shared" si="28" ref="D104:D140">E104+H104+K104+O104+Q104+S104+V104+X104</f>
        <v>1124</v>
      </c>
      <c r="E104" s="47">
        <f>F104+G104</f>
        <v>0</v>
      </c>
      <c r="F104" s="86"/>
      <c r="G104" s="86"/>
      <c r="H104" s="47">
        <f>I104+J104</f>
        <v>1084</v>
      </c>
      <c r="I104" s="86">
        <v>1084</v>
      </c>
      <c r="J104" s="86"/>
      <c r="K104" s="47">
        <f>L104+M104</f>
        <v>40</v>
      </c>
      <c r="L104" s="86">
        <v>40</v>
      </c>
      <c r="M104" s="86"/>
      <c r="N104" s="86"/>
      <c r="O104" s="47">
        <f aca="true" t="shared" si="29" ref="O104:O167">P104</f>
        <v>0</v>
      </c>
      <c r="P104" s="86"/>
      <c r="Q104" s="47">
        <f aca="true" t="shared" si="30" ref="Q104:Q167">R104</f>
        <v>0</v>
      </c>
      <c r="R104" s="86"/>
      <c r="S104" s="47">
        <f>T104+U104</f>
        <v>0</v>
      </c>
      <c r="T104" s="86"/>
      <c r="U104" s="86"/>
      <c r="V104" s="47">
        <f aca="true" t="shared" si="31" ref="V104:V167">W104</f>
        <v>0</v>
      </c>
      <c r="W104" s="86"/>
      <c r="X104" s="47">
        <f aca="true" t="shared" si="32" ref="X104:X167">Y104</f>
        <v>0</v>
      </c>
      <c r="Y104" s="86"/>
    </row>
    <row r="105" spans="1:25" ht="13.5" thickBot="1">
      <c r="A105" s="55"/>
      <c r="B105" s="391"/>
      <c r="C105" s="203" t="s">
        <v>11</v>
      </c>
      <c r="D105" s="49">
        <f t="shared" si="28"/>
        <v>590.1</v>
      </c>
      <c r="E105" s="49">
        <f aca="true" t="shared" si="33" ref="E105:E168">F105+G105</f>
        <v>0</v>
      </c>
      <c r="F105" s="87"/>
      <c r="G105" s="87"/>
      <c r="H105" s="49">
        <f aca="true" t="shared" si="34" ref="H105:H168">I105+J105</f>
        <v>569.1</v>
      </c>
      <c r="I105" s="87">
        <v>569.1</v>
      </c>
      <c r="J105" s="87"/>
      <c r="K105" s="49">
        <f aca="true" t="shared" si="35" ref="K105:K168">L105+M105</f>
        <v>21</v>
      </c>
      <c r="L105" s="87">
        <v>21</v>
      </c>
      <c r="M105" s="87"/>
      <c r="N105" s="87"/>
      <c r="O105" s="49">
        <f t="shared" si="29"/>
        <v>0</v>
      </c>
      <c r="P105" s="87"/>
      <c r="Q105" s="49">
        <f t="shared" si="30"/>
        <v>0</v>
      </c>
      <c r="R105" s="87"/>
      <c r="S105" s="49">
        <f aca="true" t="shared" si="36" ref="S105:S168">T105+U105</f>
        <v>0</v>
      </c>
      <c r="T105" s="87"/>
      <c r="U105" s="87"/>
      <c r="V105" s="49">
        <f t="shared" si="31"/>
        <v>0</v>
      </c>
      <c r="W105" s="87"/>
      <c r="X105" s="49">
        <f t="shared" si="32"/>
        <v>0</v>
      </c>
      <c r="Y105" s="87"/>
    </row>
    <row r="106" spans="1:25" ht="12.75">
      <c r="A106" s="4" t="s">
        <v>16</v>
      </c>
      <c r="B106" s="395" t="s">
        <v>46</v>
      </c>
      <c r="C106" s="189" t="s">
        <v>27</v>
      </c>
      <c r="D106" s="47">
        <f t="shared" si="28"/>
        <v>0</v>
      </c>
      <c r="E106" s="47">
        <f t="shared" si="33"/>
        <v>0</v>
      </c>
      <c r="F106" s="86"/>
      <c r="G106" s="86"/>
      <c r="H106" s="47">
        <f t="shared" si="34"/>
        <v>0</v>
      </c>
      <c r="I106" s="86"/>
      <c r="J106" s="86"/>
      <c r="K106" s="47">
        <f t="shared" si="35"/>
        <v>0</v>
      </c>
      <c r="L106" s="86"/>
      <c r="M106" s="86"/>
      <c r="N106" s="86"/>
      <c r="O106" s="47">
        <f t="shared" si="29"/>
        <v>0</v>
      </c>
      <c r="P106" s="86"/>
      <c r="Q106" s="47">
        <f t="shared" si="30"/>
        <v>0</v>
      </c>
      <c r="R106" s="86"/>
      <c r="S106" s="47">
        <f t="shared" si="36"/>
        <v>0</v>
      </c>
      <c r="T106" s="86"/>
      <c r="U106" s="86"/>
      <c r="V106" s="47">
        <f t="shared" si="31"/>
        <v>0</v>
      </c>
      <c r="W106" s="86"/>
      <c r="X106" s="47">
        <f t="shared" si="32"/>
        <v>0</v>
      </c>
      <c r="Y106" s="86"/>
    </row>
    <row r="107" spans="1:25" ht="13.5" thickBot="1">
      <c r="A107" s="7"/>
      <c r="B107" s="391"/>
      <c r="C107" s="190" t="s">
        <v>11</v>
      </c>
      <c r="D107" s="73">
        <f t="shared" si="28"/>
        <v>0</v>
      </c>
      <c r="E107" s="73">
        <f t="shared" si="33"/>
        <v>0</v>
      </c>
      <c r="F107" s="88"/>
      <c r="G107" s="88"/>
      <c r="H107" s="73">
        <f t="shared" si="34"/>
        <v>0</v>
      </c>
      <c r="I107" s="88"/>
      <c r="J107" s="88"/>
      <c r="K107" s="73">
        <f t="shared" si="35"/>
        <v>0</v>
      </c>
      <c r="L107" s="88"/>
      <c r="M107" s="88"/>
      <c r="N107" s="88"/>
      <c r="O107" s="73">
        <f t="shared" si="29"/>
        <v>0</v>
      </c>
      <c r="P107" s="88"/>
      <c r="Q107" s="73">
        <f t="shared" si="30"/>
        <v>0</v>
      </c>
      <c r="R107" s="88"/>
      <c r="S107" s="73">
        <f t="shared" si="36"/>
        <v>0</v>
      </c>
      <c r="T107" s="88"/>
      <c r="U107" s="88"/>
      <c r="V107" s="73">
        <f t="shared" si="31"/>
        <v>0</v>
      </c>
      <c r="W107" s="88"/>
      <c r="X107" s="73">
        <f t="shared" si="32"/>
        <v>0</v>
      </c>
      <c r="Y107" s="88"/>
    </row>
    <row r="108" spans="1:25" ht="12.75">
      <c r="A108" s="4" t="s">
        <v>18</v>
      </c>
      <c r="B108" s="395" t="s">
        <v>97</v>
      </c>
      <c r="C108" s="189" t="s">
        <v>27</v>
      </c>
      <c r="D108" s="47">
        <f t="shared" si="28"/>
        <v>0</v>
      </c>
      <c r="E108" s="47">
        <f t="shared" si="33"/>
        <v>0</v>
      </c>
      <c r="F108" s="86"/>
      <c r="G108" s="86"/>
      <c r="H108" s="47">
        <f t="shared" si="34"/>
        <v>0</v>
      </c>
      <c r="I108" s="86"/>
      <c r="J108" s="86"/>
      <c r="K108" s="47">
        <f t="shared" si="35"/>
        <v>0</v>
      </c>
      <c r="L108" s="86"/>
      <c r="M108" s="86"/>
      <c r="N108" s="86"/>
      <c r="O108" s="47">
        <f t="shared" si="29"/>
        <v>0</v>
      </c>
      <c r="P108" s="86"/>
      <c r="Q108" s="47">
        <f t="shared" si="30"/>
        <v>0</v>
      </c>
      <c r="R108" s="86"/>
      <c r="S108" s="47">
        <f t="shared" si="36"/>
        <v>0</v>
      </c>
      <c r="T108" s="86"/>
      <c r="U108" s="86"/>
      <c r="V108" s="47">
        <f t="shared" si="31"/>
        <v>0</v>
      </c>
      <c r="W108" s="86"/>
      <c r="X108" s="47">
        <f t="shared" si="32"/>
        <v>0</v>
      </c>
      <c r="Y108" s="86"/>
    </row>
    <row r="109" spans="1:25" ht="13.5" thickBot="1">
      <c r="A109" s="7"/>
      <c r="B109" s="391"/>
      <c r="C109" s="190" t="s">
        <v>11</v>
      </c>
      <c r="D109" s="73">
        <f t="shared" si="28"/>
        <v>0</v>
      </c>
      <c r="E109" s="73">
        <f t="shared" si="33"/>
        <v>0</v>
      </c>
      <c r="F109" s="88"/>
      <c r="G109" s="88"/>
      <c r="H109" s="73">
        <f t="shared" si="34"/>
        <v>0</v>
      </c>
      <c r="I109" s="88"/>
      <c r="J109" s="88"/>
      <c r="K109" s="73">
        <f t="shared" si="35"/>
        <v>0</v>
      </c>
      <c r="L109" s="88"/>
      <c r="M109" s="88"/>
      <c r="N109" s="88"/>
      <c r="O109" s="73">
        <f t="shared" si="29"/>
        <v>0</v>
      </c>
      <c r="P109" s="88"/>
      <c r="Q109" s="73">
        <f t="shared" si="30"/>
        <v>0</v>
      </c>
      <c r="R109" s="88"/>
      <c r="S109" s="73">
        <f t="shared" si="36"/>
        <v>0</v>
      </c>
      <c r="T109" s="88"/>
      <c r="U109" s="88"/>
      <c r="V109" s="73">
        <f t="shared" si="31"/>
        <v>0</v>
      </c>
      <c r="W109" s="88"/>
      <c r="X109" s="73">
        <f t="shared" si="32"/>
        <v>0</v>
      </c>
      <c r="Y109" s="88"/>
    </row>
    <row r="110" spans="1:25" s="37" customFormat="1" ht="12.75">
      <c r="A110" s="12" t="s">
        <v>52</v>
      </c>
      <c r="B110" s="395" t="s">
        <v>231</v>
      </c>
      <c r="C110" s="196" t="s">
        <v>9</v>
      </c>
      <c r="D110" s="47">
        <f t="shared" si="28"/>
        <v>0</v>
      </c>
      <c r="E110" s="47">
        <f t="shared" si="33"/>
        <v>0</v>
      </c>
      <c r="F110" s="86"/>
      <c r="G110" s="86"/>
      <c r="H110" s="47">
        <f t="shared" si="34"/>
        <v>0</v>
      </c>
      <c r="I110" s="86"/>
      <c r="J110" s="86"/>
      <c r="K110" s="47">
        <f t="shared" si="35"/>
        <v>0</v>
      </c>
      <c r="L110" s="86"/>
      <c r="M110" s="86"/>
      <c r="N110" s="86"/>
      <c r="O110" s="47">
        <f t="shared" si="29"/>
        <v>0</v>
      </c>
      <c r="P110" s="86"/>
      <c r="Q110" s="47">
        <f t="shared" si="30"/>
        <v>0</v>
      </c>
      <c r="R110" s="86"/>
      <c r="S110" s="47">
        <f t="shared" si="36"/>
        <v>0</v>
      </c>
      <c r="T110" s="86"/>
      <c r="U110" s="86"/>
      <c r="V110" s="47">
        <f t="shared" si="31"/>
        <v>0</v>
      </c>
      <c r="W110" s="86"/>
      <c r="X110" s="47">
        <f t="shared" si="32"/>
        <v>0</v>
      </c>
      <c r="Y110" s="86"/>
    </row>
    <row r="111" spans="1:25" s="37" customFormat="1" ht="13.5" thickBot="1">
      <c r="A111" s="7"/>
      <c r="B111" s="391"/>
      <c r="C111" s="190" t="s">
        <v>11</v>
      </c>
      <c r="D111" s="73">
        <f t="shared" si="28"/>
        <v>0</v>
      </c>
      <c r="E111" s="73">
        <f t="shared" si="33"/>
        <v>0</v>
      </c>
      <c r="F111" s="88"/>
      <c r="G111" s="88"/>
      <c r="H111" s="73">
        <f t="shared" si="34"/>
        <v>0</v>
      </c>
      <c r="I111" s="88"/>
      <c r="J111" s="88"/>
      <c r="K111" s="73">
        <f t="shared" si="35"/>
        <v>0</v>
      </c>
      <c r="L111" s="88"/>
      <c r="M111" s="88"/>
      <c r="N111" s="88"/>
      <c r="O111" s="73">
        <f t="shared" si="29"/>
        <v>0</v>
      </c>
      <c r="P111" s="88"/>
      <c r="Q111" s="73">
        <f t="shared" si="30"/>
        <v>0</v>
      </c>
      <c r="R111" s="88"/>
      <c r="S111" s="73">
        <f t="shared" si="36"/>
        <v>0</v>
      </c>
      <c r="T111" s="88"/>
      <c r="U111" s="88"/>
      <c r="V111" s="73">
        <f t="shared" si="31"/>
        <v>0</v>
      </c>
      <c r="W111" s="88"/>
      <c r="X111" s="73">
        <f t="shared" si="32"/>
        <v>0</v>
      </c>
      <c r="Y111" s="88"/>
    </row>
    <row r="112" spans="1:25" ht="12.75">
      <c r="A112" s="12" t="s">
        <v>24</v>
      </c>
      <c r="B112" s="395" t="s">
        <v>93</v>
      </c>
      <c r="C112" s="196" t="s">
        <v>27</v>
      </c>
      <c r="D112" s="47">
        <f t="shared" si="28"/>
        <v>0</v>
      </c>
      <c r="E112" s="47">
        <f t="shared" si="33"/>
        <v>0</v>
      </c>
      <c r="F112" s="86"/>
      <c r="G112" s="86"/>
      <c r="H112" s="47">
        <f t="shared" si="34"/>
        <v>0</v>
      </c>
      <c r="I112" s="86"/>
      <c r="J112" s="86"/>
      <c r="K112" s="47">
        <f t="shared" si="35"/>
        <v>0</v>
      </c>
      <c r="L112" s="86"/>
      <c r="M112" s="86"/>
      <c r="N112" s="86"/>
      <c r="O112" s="47">
        <f t="shared" si="29"/>
        <v>0</v>
      </c>
      <c r="P112" s="86"/>
      <c r="Q112" s="47">
        <f t="shared" si="30"/>
        <v>0</v>
      </c>
      <c r="R112" s="86"/>
      <c r="S112" s="47">
        <f t="shared" si="36"/>
        <v>0</v>
      </c>
      <c r="T112" s="86"/>
      <c r="U112" s="86"/>
      <c r="V112" s="47">
        <f t="shared" si="31"/>
        <v>0</v>
      </c>
      <c r="W112" s="86"/>
      <c r="X112" s="47">
        <f t="shared" si="32"/>
        <v>0</v>
      </c>
      <c r="Y112" s="86"/>
    </row>
    <row r="113" spans="1:25" ht="13.5" thickBot="1">
      <c r="A113" s="9"/>
      <c r="B113" s="391"/>
      <c r="C113" s="198" t="s">
        <v>11</v>
      </c>
      <c r="D113" s="73">
        <f t="shared" si="28"/>
        <v>0</v>
      </c>
      <c r="E113" s="73">
        <f t="shared" si="33"/>
        <v>0</v>
      </c>
      <c r="F113" s="88"/>
      <c r="G113" s="88"/>
      <c r="H113" s="73">
        <f t="shared" si="34"/>
        <v>0</v>
      </c>
      <c r="I113" s="88"/>
      <c r="J113" s="88"/>
      <c r="K113" s="73">
        <f t="shared" si="35"/>
        <v>0</v>
      </c>
      <c r="L113" s="88"/>
      <c r="M113" s="88"/>
      <c r="N113" s="88"/>
      <c r="O113" s="73">
        <f t="shared" si="29"/>
        <v>0</v>
      </c>
      <c r="P113" s="88"/>
      <c r="Q113" s="73">
        <f t="shared" si="30"/>
        <v>0</v>
      </c>
      <c r="R113" s="88"/>
      <c r="S113" s="73">
        <f t="shared" si="36"/>
        <v>0</v>
      </c>
      <c r="T113" s="88"/>
      <c r="U113" s="88"/>
      <c r="V113" s="73">
        <f t="shared" si="31"/>
        <v>0</v>
      </c>
      <c r="W113" s="88"/>
      <c r="X113" s="73">
        <f t="shared" si="32"/>
        <v>0</v>
      </c>
      <c r="Y113" s="88"/>
    </row>
    <row r="114" spans="1:25" ht="12.75">
      <c r="A114" s="4" t="s">
        <v>25</v>
      </c>
      <c r="B114" s="395" t="s">
        <v>98</v>
      </c>
      <c r="C114" s="189" t="s">
        <v>17</v>
      </c>
      <c r="D114" s="47">
        <f t="shared" si="28"/>
        <v>0</v>
      </c>
      <c r="E114" s="47">
        <f t="shared" si="33"/>
        <v>0</v>
      </c>
      <c r="F114" s="86"/>
      <c r="G114" s="86"/>
      <c r="H114" s="47">
        <f t="shared" si="34"/>
        <v>0</v>
      </c>
      <c r="I114" s="86"/>
      <c r="J114" s="86"/>
      <c r="K114" s="47">
        <f t="shared" si="35"/>
        <v>0</v>
      </c>
      <c r="L114" s="86"/>
      <c r="M114" s="86"/>
      <c r="N114" s="86"/>
      <c r="O114" s="47">
        <f t="shared" si="29"/>
        <v>0</v>
      </c>
      <c r="P114" s="86"/>
      <c r="Q114" s="47">
        <f t="shared" si="30"/>
        <v>0</v>
      </c>
      <c r="R114" s="86"/>
      <c r="S114" s="47">
        <f t="shared" si="36"/>
        <v>0</v>
      </c>
      <c r="T114" s="86"/>
      <c r="U114" s="86"/>
      <c r="V114" s="47">
        <f t="shared" si="31"/>
        <v>0</v>
      </c>
      <c r="W114" s="86"/>
      <c r="X114" s="47">
        <f t="shared" si="32"/>
        <v>0</v>
      </c>
      <c r="Y114" s="86"/>
    </row>
    <row r="115" spans="1:25" ht="13.5" thickBot="1">
      <c r="A115" s="7"/>
      <c r="B115" s="391"/>
      <c r="C115" s="190" t="s">
        <v>37</v>
      </c>
      <c r="D115" s="73">
        <f t="shared" si="28"/>
        <v>0</v>
      </c>
      <c r="E115" s="73">
        <f t="shared" si="33"/>
        <v>0</v>
      </c>
      <c r="F115" s="88"/>
      <c r="G115" s="88"/>
      <c r="H115" s="73">
        <f t="shared" si="34"/>
        <v>0</v>
      </c>
      <c r="I115" s="88"/>
      <c r="J115" s="88"/>
      <c r="K115" s="73">
        <f t="shared" si="35"/>
        <v>0</v>
      </c>
      <c r="L115" s="88"/>
      <c r="M115" s="88"/>
      <c r="N115" s="88"/>
      <c r="O115" s="73">
        <f t="shared" si="29"/>
        <v>0</v>
      </c>
      <c r="P115" s="88"/>
      <c r="Q115" s="73">
        <f t="shared" si="30"/>
        <v>0</v>
      </c>
      <c r="R115" s="88"/>
      <c r="S115" s="73">
        <f t="shared" si="36"/>
        <v>0</v>
      </c>
      <c r="T115" s="88"/>
      <c r="U115" s="88"/>
      <c r="V115" s="73">
        <f t="shared" si="31"/>
        <v>0</v>
      </c>
      <c r="W115" s="88"/>
      <c r="X115" s="73">
        <f t="shared" si="32"/>
        <v>0</v>
      </c>
      <c r="Y115" s="88"/>
    </row>
    <row r="116" spans="1:25" ht="12.75">
      <c r="A116" s="56">
        <v>7</v>
      </c>
      <c r="B116" s="395" t="s">
        <v>79</v>
      </c>
      <c r="C116" s="196" t="s">
        <v>42</v>
      </c>
      <c r="D116" s="47">
        <f t="shared" si="28"/>
        <v>0</v>
      </c>
      <c r="E116" s="47">
        <f t="shared" si="33"/>
        <v>0</v>
      </c>
      <c r="F116" s="86"/>
      <c r="G116" s="86"/>
      <c r="H116" s="47">
        <f t="shared" si="34"/>
        <v>0</v>
      </c>
      <c r="I116" s="86"/>
      <c r="J116" s="86"/>
      <c r="K116" s="47">
        <f t="shared" si="35"/>
        <v>0</v>
      </c>
      <c r="L116" s="86"/>
      <c r="M116" s="86"/>
      <c r="N116" s="86"/>
      <c r="O116" s="47">
        <f t="shared" si="29"/>
        <v>0</v>
      </c>
      <c r="P116" s="86"/>
      <c r="Q116" s="47">
        <f t="shared" si="30"/>
        <v>0</v>
      </c>
      <c r="R116" s="86"/>
      <c r="S116" s="47">
        <f t="shared" si="36"/>
        <v>0</v>
      </c>
      <c r="T116" s="86"/>
      <c r="U116" s="86"/>
      <c r="V116" s="47">
        <f t="shared" si="31"/>
        <v>0</v>
      </c>
      <c r="W116" s="86"/>
      <c r="X116" s="47">
        <f t="shared" si="32"/>
        <v>0</v>
      </c>
      <c r="Y116" s="86"/>
    </row>
    <row r="117" spans="1:25" ht="13.5" thickBot="1">
      <c r="A117" s="8"/>
      <c r="B117" s="391"/>
      <c r="C117" s="190" t="s">
        <v>11</v>
      </c>
      <c r="D117" s="73">
        <f t="shared" si="28"/>
        <v>0</v>
      </c>
      <c r="E117" s="73">
        <f t="shared" si="33"/>
        <v>0</v>
      </c>
      <c r="F117" s="88"/>
      <c r="G117" s="88"/>
      <c r="H117" s="73">
        <f t="shared" si="34"/>
        <v>0</v>
      </c>
      <c r="I117" s="88"/>
      <c r="J117" s="88"/>
      <c r="K117" s="73">
        <f t="shared" si="35"/>
        <v>0</v>
      </c>
      <c r="L117" s="88"/>
      <c r="M117" s="88"/>
      <c r="N117" s="88"/>
      <c r="O117" s="73">
        <f t="shared" si="29"/>
        <v>0</v>
      </c>
      <c r="P117" s="88"/>
      <c r="Q117" s="73">
        <f t="shared" si="30"/>
        <v>0</v>
      </c>
      <c r="R117" s="88"/>
      <c r="S117" s="73">
        <f t="shared" si="36"/>
        <v>0</v>
      </c>
      <c r="T117" s="88"/>
      <c r="U117" s="88"/>
      <c r="V117" s="73">
        <f t="shared" si="31"/>
        <v>0</v>
      </c>
      <c r="W117" s="88"/>
      <c r="X117" s="73">
        <f t="shared" si="32"/>
        <v>0</v>
      </c>
      <c r="Y117" s="88"/>
    </row>
    <row r="118" spans="1:25" ht="12.75">
      <c r="A118" s="39">
        <v>8</v>
      </c>
      <c r="B118" s="395" t="s">
        <v>232</v>
      </c>
      <c r="C118" s="204" t="s">
        <v>27</v>
      </c>
      <c r="D118" s="47">
        <f t="shared" si="28"/>
        <v>0</v>
      </c>
      <c r="E118" s="47">
        <f t="shared" si="33"/>
        <v>0</v>
      </c>
      <c r="F118" s="86"/>
      <c r="G118" s="86"/>
      <c r="H118" s="47">
        <f t="shared" si="34"/>
        <v>0</v>
      </c>
      <c r="I118" s="86"/>
      <c r="J118" s="86"/>
      <c r="K118" s="47">
        <f t="shared" si="35"/>
        <v>0</v>
      </c>
      <c r="L118" s="86"/>
      <c r="M118" s="86"/>
      <c r="N118" s="86"/>
      <c r="O118" s="47">
        <f t="shared" si="29"/>
        <v>0</v>
      </c>
      <c r="P118" s="86"/>
      <c r="Q118" s="47">
        <f t="shared" si="30"/>
        <v>0</v>
      </c>
      <c r="R118" s="86"/>
      <c r="S118" s="47">
        <f t="shared" si="36"/>
        <v>0</v>
      </c>
      <c r="T118" s="86"/>
      <c r="U118" s="86"/>
      <c r="V118" s="47">
        <f t="shared" si="31"/>
        <v>0</v>
      </c>
      <c r="W118" s="86"/>
      <c r="X118" s="47">
        <f t="shared" si="32"/>
        <v>0</v>
      </c>
      <c r="Y118" s="86"/>
    </row>
    <row r="119" spans="1:25" ht="13.5" thickBot="1">
      <c r="A119" s="40"/>
      <c r="B119" s="391"/>
      <c r="C119" s="205" t="s">
        <v>11</v>
      </c>
      <c r="D119" s="73">
        <f t="shared" si="28"/>
        <v>0</v>
      </c>
      <c r="E119" s="73">
        <f t="shared" si="33"/>
        <v>0</v>
      </c>
      <c r="F119" s="88"/>
      <c r="G119" s="88"/>
      <c r="H119" s="73">
        <f t="shared" si="34"/>
        <v>0</v>
      </c>
      <c r="I119" s="88"/>
      <c r="J119" s="88"/>
      <c r="K119" s="73">
        <f t="shared" si="35"/>
        <v>0</v>
      </c>
      <c r="L119" s="88"/>
      <c r="M119" s="88"/>
      <c r="N119" s="88"/>
      <c r="O119" s="73">
        <f t="shared" si="29"/>
        <v>0</v>
      </c>
      <c r="P119" s="88"/>
      <c r="Q119" s="73">
        <f t="shared" si="30"/>
        <v>0</v>
      </c>
      <c r="R119" s="88"/>
      <c r="S119" s="73">
        <f t="shared" si="36"/>
        <v>0</v>
      </c>
      <c r="T119" s="88"/>
      <c r="U119" s="88"/>
      <c r="V119" s="73">
        <f t="shared" si="31"/>
        <v>0</v>
      </c>
      <c r="W119" s="88"/>
      <c r="X119" s="73">
        <f t="shared" si="32"/>
        <v>0</v>
      </c>
      <c r="Y119" s="88"/>
    </row>
    <row r="120" spans="1:25" ht="12.75">
      <c r="A120" s="38">
        <v>9</v>
      </c>
      <c r="B120" s="395" t="s">
        <v>233</v>
      </c>
      <c r="C120" s="189" t="s">
        <v>80</v>
      </c>
      <c r="D120" s="47">
        <f t="shared" si="28"/>
        <v>0</v>
      </c>
      <c r="E120" s="47">
        <f t="shared" si="33"/>
        <v>0</v>
      </c>
      <c r="F120" s="86"/>
      <c r="G120" s="86"/>
      <c r="H120" s="47">
        <f t="shared" si="34"/>
        <v>0</v>
      </c>
      <c r="I120" s="86"/>
      <c r="J120" s="86"/>
      <c r="K120" s="47">
        <f t="shared" si="35"/>
        <v>0</v>
      </c>
      <c r="L120" s="86"/>
      <c r="M120" s="86"/>
      <c r="N120" s="86"/>
      <c r="O120" s="47">
        <f t="shared" si="29"/>
        <v>0</v>
      </c>
      <c r="P120" s="86"/>
      <c r="Q120" s="47">
        <f t="shared" si="30"/>
        <v>0</v>
      </c>
      <c r="R120" s="86"/>
      <c r="S120" s="47">
        <f t="shared" si="36"/>
        <v>0</v>
      </c>
      <c r="T120" s="86"/>
      <c r="U120" s="86"/>
      <c r="V120" s="47">
        <f t="shared" si="31"/>
        <v>0</v>
      </c>
      <c r="W120" s="86"/>
      <c r="X120" s="47">
        <f t="shared" si="32"/>
        <v>0</v>
      </c>
      <c r="Y120" s="86"/>
    </row>
    <row r="121" spans="1:25" ht="13.5" thickBot="1">
      <c r="A121" s="8"/>
      <c r="B121" s="391"/>
      <c r="C121" s="190" t="s">
        <v>11</v>
      </c>
      <c r="D121" s="73">
        <f t="shared" si="28"/>
        <v>0</v>
      </c>
      <c r="E121" s="73">
        <f t="shared" si="33"/>
        <v>0</v>
      </c>
      <c r="F121" s="88"/>
      <c r="G121" s="88"/>
      <c r="H121" s="73">
        <f t="shared" si="34"/>
        <v>0</v>
      </c>
      <c r="I121" s="88"/>
      <c r="J121" s="88"/>
      <c r="K121" s="73">
        <f t="shared" si="35"/>
        <v>0</v>
      </c>
      <c r="L121" s="88"/>
      <c r="M121" s="88"/>
      <c r="N121" s="88"/>
      <c r="O121" s="73">
        <f t="shared" si="29"/>
        <v>0</v>
      </c>
      <c r="P121" s="88"/>
      <c r="Q121" s="73">
        <f t="shared" si="30"/>
        <v>0</v>
      </c>
      <c r="R121" s="88"/>
      <c r="S121" s="73">
        <f t="shared" si="36"/>
        <v>0</v>
      </c>
      <c r="T121" s="88"/>
      <c r="U121" s="88"/>
      <c r="V121" s="73">
        <f t="shared" si="31"/>
        <v>0</v>
      </c>
      <c r="W121" s="88"/>
      <c r="X121" s="73">
        <f t="shared" si="32"/>
        <v>0</v>
      </c>
      <c r="Y121" s="88"/>
    </row>
    <row r="122" spans="1:25" ht="12.75">
      <c r="A122" s="4" t="s">
        <v>31</v>
      </c>
      <c r="B122" s="63" t="s">
        <v>101</v>
      </c>
      <c r="C122" s="206" t="s">
        <v>11</v>
      </c>
      <c r="D122" s="47">
        <f t="shared" si="28"/>
        <v>2415.71</v>
      </c>
      <c r="E122" s="47">
        <f t="shared" si="33"/>
        <v>0</v>
      </c>
      <c r="F122" s="86"/>
      <c r="G122" s="86"/>
      <c r="H122" s="47">
        <f t="shared" si="34"/>
        <v>2365.2</v>
      </c>
      <c r="I122" s="86"/>
      <c r="J122" s="86">
        <v>2365.2</v>
      </c>
      <c r="K122" s="47">
        <f t="shared" si="35"/>
        <v>50.51</v>
      </c>
      <c r="L122" s="86"/>
      <c r="M122" s="86">
        <v>50.51</v>
      </c>
      <c r="N122" s="86"/>
      <c r="O122" s="47">
        <f t="shared" si="29"/>
        <v>0</v>
      </c>
      <c r="P122" s="86"/>
      <c r="Q122" s="47">
        <f t="shared" si="30"/>
        <v>0</v>
      </c>
      <c r="R122" s="86"/>
      <c r="S122" s="47">
        <f t="shared" si="36"/>
        <v>0</v>
      </c>
      <c r="T122" s="86"/>
      <c r="U122" s="86"/>
      <c r="V122" s="47">
        <f t="shared" si="31"/>
        <v>0</v>
      </c>
      <c r="W122" s="86"/>
      <c r="X122" s="47">
        <f t="shared" si="32"/>
        <v>0</v>
      </c>
      <c r="Y122" s="86"/>
    </row>
    <row r="123" spans="1:25" ht="13.5" thickBot="1">
      <c r="A123" s="5" t="s">
        <v>109</v>
      </c>
      <c r="B123" s="64" t="s">
        <v>102</v>
      </c>
      <c r="C123" s="196" t="s">
        <v>11</v>
      </c>
      <c r="D123" s="73">
        <f t="shared" si="28"/>
        <v>0</v>
      </c>
      <c r="E123" s="73">
        <f t="shared" si="33"/>
        <v>0</v>
      </c>
      <c r="F123" s="88"/>
      <c r="G123" s="88"/>
      <c r="H123" s="73">
        <f t="shared" si="34"/>
        <v>0</v>
      </c>
      <c r="I123" s="88"/>
      <c r="J123" s="88"/>
      <c r="K123" s="73">
        <f t="shared" si="35"/>
        <v>0</v>
      </c>
      <c r="L123" s="88"/>
      <c r="M123" s="88"/>
      <c r="N123" s="88"/>
      <c r="O123" s="73">
        <f t="shared" si="29"/>
        <v>0</v>
      </c>
      <c r="P123" s="88"/>
      <c r="Q123" s="73">
        <f t="shared" si="30"/>
        <v>0</v>
      </c>
      <c r="R123" s="88"/>
      <c r="S123" s="73">
        <f t="shared" si="36"/>
        <v>0</v>
      </c>
      <c r="T123" s="88"/>
      <c r="U123" s="88"/>
      <c r="V123" s="73">
        <f t="shared" si="31"/>
        <v>0</v>
      </c>
      <c r="W123" s="88"/>
      <c r="X123" s="73">
        <f t="shared" si="32"/>
        <v>0</v>
      </c>
      <c r="Y123" s="88"/>
    </row>
    <row r="124" spans="1:25" ht="13.5" thickBot="1">
      <c r="A124" s="58" t="s">
        <v>32</v>
      </c>
      <c r="B124" s="65" t="s">
        <v>103</v>
      </c>
      <c r="C124" s="207" t="s">
        <v>11</v>
      </c>
      <c r="D124" s="73">
        <f t="shared" si="28"/>
        <v>3396.15</v>
      </c>
      <c r="E124" s="73">
        <f t="shared" si="33"/>
        <v>0</v>
      </c>
      <c r="F124" s="88"/>
      <c r="G124" s="88"/>
      <c r="H124" s="73">
        <f t="shared" si="34"/>
        <v>3251.5</v>
      </c>
      <c r="I124" s="88"/>
      <c r="J124" s="88">
        <v>3251.5</v>
      </c>
      <c r="K124" s="73">
        <f t="shared" si="35"/>
        <v>144.65</v>
      </c>
      <c r="L124" s="88"/>
      <c r="M124" s="88">
        <v>144.65</v>
      </c>
      <c r="N124" s="88"/>
      <c r="O124" s="73">
        <f t="shared" si="29"/>
        <v>0</v>
      </c>
      <c r="P124" s="88"/>
      <c r="Q124" s="73">
        <f t="shared" si="30"/>
        <v>0</v>
      </c>
      <c r="R124" s="88"/>
      <c r="S124" s="73">
        <f t="shared" si="36"/>
        <v>0</v>
      </c>
      <c r="T124" s="88"/>
      <c r="U124" s="88"/>
      <c r="V124" s="73">
        <f t="shared" si="31"/>
        <v>0</v>
      </c>
      <c r="W124" s="88"/>
      <c r="X124" s="73">
        <f t="shared" si="32"/>
        <v>0</v>
      </c>
      <c r="Y124" s="88"/>
    </row>
    <row r="125" spans="1:25" ht="13.5" thickBot="1">
      <c r="A125" s="53" t="s">
        <v>33</v>
      </c>
      <c r="B125" s="66" t="s">
        <v>104</v>
      </c>
      <c r="C125" s="201" t="s">
        <v>11</v>
      </c>
      <c r="D125" s="73">
        <f t="shared" si="28"/>
        <v>0</v>
      </c>
      <c r="E125" s="73">
        <f t="shared" si="33"/>
        <v>0</v>
      </c>
      <c r="F125" s="88"/>
      <c r="G125" s="88"/>
      <c r="H125" s="73">
        <f t="shared" si="34"/>
        <v>0</v>
      </c>
      <c r="I125" s="88"/>
      <c r="J125" s="88"/>
      <c r="K125" s="73">
        <f t="shared" si="35"/>
        <v>0</v>
      </c>
      <c r="L125" s="88"/>
      <c r="M125" s="88"/>
      <c r="N125" s="88"/>
      <c r="O125" s="73">
        <f t="shared" si="29"/>
        <v>0</v>
      </c>
      <c r="P125" s="88"/>
      <c r="Q125" s="73">
        <f t="shared" si="30"/>
        <v>0</v>
      </c>
      <c r="R125" s="88"/>
      <c r="S125" s="73">
        <f t="shared" si="36"/>
        <v>0</v>
      </c>
      <c r="T125" s="88"/>
      <c r="U125" s="88"/>
      <c r="V125" s="73">
        <f t="shared" si="31"/>
        <v>0</v>
      </c>
      <c r="W125" s="88"/>
      <c r="X125" s="73">
        <f t="shared" si="32"/>
        <v>0</v>
      </c>
      <c r="Y125" s="88"/>
    </row>
    <row r="126" spans="1:25" ht="13.5" thickBot="1">
      <c r="A126" s="57">
        <v>13</v>
      </c>
      <c r="B126" s="67" t="s">
        <v>77</v>
      </c>
      <c r="C126" s="207" t="s">
        <v>11</v>
      </c>
      <c r="D126" s="73">
        <f t="shared" si="28"/>
        <v>853.51</v>
      </c>
      <c r="E126" s="73">
        <f t="shared" si="33"/>
        <v>0</v>
      </c>
      <c r="F126" s="88"/>
      <c r="G126" s="88"/>
      <c r="H126" s="73">
        <f t="shared" si="34"/>
        <v>812.27</v>
      </c>
      <c r="I126" s="88"/>
      <c r="J126" s="88">
        <v>812.27</v>
      </c>
      <c r="K126" s="73">
        <f t="shared" si="35"/>
        <v>41.24</v>
      </c>
      <c r="L126" s="88"/>
      <c r="M126" s="88">
        <v>41.24</v>
      </c>
      <c r="N126" s="88"/>
      <c r="O126" s="73">
        <f t="shared" si="29"/>
        <v>0</v>
      </c>
      <c r="P126" s="88"/>
      <c r="Q126" s="73">
        <f t="shared" si="30"/>
        <v>0</v>
      </c>
      <c r="R126" s="88"/>
      <c r="S126" s="73">
        <f t="shared" si="36"/>
        <v>0</v>
      </c>
      <c r="T126" s="88"/>
      <c r="U126" s="88"/>
      <c r="V126" s="73">
        <f t="shared" si="31"/>
        <v>0</v>
      </c>
      <c r="W126" s="88"/>
      <c r="X126" s="73">
        <f t="shared" si="32"/>
        <v>0</v>
      </c>
      <c r="Y126" s="88"/>
    </row>
    <row r="127" spans="1:25" ht="13.5" thickBot="1">
      <c r="A127" s="57">
        <v>14</v>
      </c>
      <c r="B127" s="68" t="s">
        <v>117</v>
      </c>
      <c r="C127" s="207"/>
      <c r="D127" s="73">
        <f t="shared" si="28"/>
        <v>283.98</v>
      </c>
      <c r="E127" s="73">
        <f t="shared" si="33"/>
        <v>0</v>
      </c>
      <c r="F127" s="88"/>
      <c r="G127" s="88"/>
      <c r="H127" s="73">
        <f t="shared" si="34"/>
        <v>283.98</v>
      </c>
      <c r="I127" s="88"/>
      <c r="J127" s="88">
        <v>283.98</v>
      </c>
      <c r="K127" s="73">
        <f t="shared" si="35"/>
        <v>0</v>
      </c>
      <c r="L127" s="88"/>
      <c r="M127" s="88"/>
      <c r="N127" s="88"/>
      <c r="O127" s="73">
        <f t="shared" si="29"/>
        <v>0</v>
      </c>
      <c r="P127" s="88"/>
      <c r="Q127" s="73">
        <f t="shared" si="30"/>
        <v>0</v>
      </c>
      <c r="R127" s="88"/>
      <c r="S127" s="73">
        <f t="shared" si="36"/>
        <v>0</v>
      </c>
      <c r="T127" s="88"/>
      <c r="U127" s="88"/>
      <c r="V127" s="73">
        <f t="shared" si="31"/>
        <v>0</v>
      </c>
      <c r="W127" s="88"/>
      <c r="X127" s="73">
        <f t="shared" si="32"/>
        <v>0</v>
      </c>
      <c r="Y127" s="88"/>
    </row>
    <row r="128" spans="1:25" ht="13.5" thickBot="1">
      <c r="A128" s="53" t="s">
        <v>47</v>
      </c>
      <c r="B128" s="66" t="s">
        <v>105</v>
      </c>
      <c r="C128" s="201" t="s">
        <v>11</v>
      </c>
      <c r="D128" s="73">
        <f t="shared" si="28"/>
        <v>853.51</v>
      </c>
      <c r="E128" s="73">
        <f t="shared" si="33"/>
        <v>0</v>
      </c>
      <c r="F128" s="88"/>
      <c r="G128" s="88"/>
      <c r="H128" s="73">
        <f t="shared" si="34"/>
        <v>812.27</v>
      </c>
      <c r="I128" s="88"/>
      <c r="J128" s="88">
        <v>812.27</v>
      </c>
      <c r="K128" s="73">
        <f t="shared" si="35"/>
        <v>41.24</v>
      </c>
      <c r="L128" s="88"/>
      <c r="M128" s="88">
        <v>41.24</v>
      </c>
      <c r="N128" s="88"/>
      <c r="O128" s="73">
        <f t="shared" si="29"/>
        <v>0</v>
      </c>
      <c r="P128" s="88"/>
      <c r="Q128" s="73">
        <f t="shared" si="30"/>
        <v>0</v>
      </c>
      <c r="R128" s="88"/>
      <c r="S128" s="73">
        <f t="shared" si="36"/>
        <v>0</v>
      </c>
      <c r="T128" s="88"/>
      <c r="U128" s="88"/>
      <c r="V128" s="73">
        <f t="shared" si="31"/>
        <v>0</v>
      </c>
      <c r="W128" s="88"/>
      <c r="X128" s="73">
        <f t="shared" si="32"/>
        <v>0</v>
      </c>
      <c r="Y128" s="88"/>
    </row>
    <row r="129" spans="1:25" ht="12.75">
      <c r="A129" s="59">
        <v>16</v>
      </c>
      <c r="B129" s="25" t="s">
        <v>100</v>
      </c>
      <c r="C129" s="189" t="s">
        <v>11</v>
      </c>
      <c r="D129" s="47">
        <f t="shared" si="28"/>
        <v>21592</v>
      </c>
      <c r="E129" s="47">
        <f t="shared" si="33"/>
        <v>0</v>
      </c>
      <c r="F129" s="86"/>
      <c r="G129" s="86"/>
      <c r="H129" s="47">
        <f t="shared" si="34"/>
        <v>20560.8</v>
      </c>
      <c r="I129" s="86"/>
      <c r="J129" s="86">
        <v>20560.8</v>
      </c>
      <c r="K129" s="47">
        <f t="shared" si="35"/>
        <v>1031.2</v>
      </c>
      <c r="L129" s="86"/>
      <c r="M129" s="86">
        <v>1031.2</v>
      </c>
      <c r="N129" s="86"/>
      <c r="O129" s="47">
        <f t="shared" si="29"/>
        <v>0</v>
      </c>
      <c r="P129" s="86"/>
      <c r="Q129" s="47">
        <f t="shared" si="30"/>
        <v>0</v>
      </c>
      <c r="R129" s="86"/>
      <c r="S129" s="47">
        <f t="shared" si="36"/>
        <v>0</v>
      </c>
      <c r="T129" s="86"/>
      <c r="U129" s="86"/>
      <c r="V129" s="47">
        <f t="shared" si="31"/>
        <v>0</v>
      </c>
      <c r="W129" s="86"/>
      <c r="X129" s="47">
        <f t="shared" si="32"/>
        <v>0</v>
      </c>
      <c r="Y129" s="86"/>
    </row>
    <row r="130" spans="1:25" ht="12.75">
      <c r="A130" s="255" t="s">
        <v>88</v>
      </c>
      <c r="B130" s="256" t="s">
        <v>87</v>
      </c>
      <c r="C130" s="257" t="s">
        <v>37</v>
      </c>
      <c r="D130" s="258">
        <f t="shared" si="28"/>
        <v>0</v>
      </c>
      <c r="E130" s="258">
        <f t="shared" si="33"/>
        <v>0</v>
      </c>
      <c r="F130" s="259"/>
      <c r="G130" s="259"/>
      <c r="H130" s="258">
        <f t="shared" si="34"/>
        <v>0</v>
      </c>
      <c r="I130" s="259"/>
      <c r="J130" s="259"/>
      <c r="K130" s="258">
        <f t="shared" si="35"/>
        <v>0</v>
      </c>
      <c r="L130" s="259"/>
      <c r="M130" s="259"/>
      <c r="N130" s="259"/>
      <c r="O130" s="258">
        <f t="shared" si="29"/>
        <v>0</v>
      </c>
      <c r="P130" s="259"/>
      <c r="Q130" s="258">
        <f t="shared" si="30"/>
        <v>0</v>
      </c>
      <c r="R130" s="259"/>
      <c r="S130" s="258">
        <f t="shared" si="36"/>
        <v>0</v>
      </c>
      <c r="T130" s="259"/>
      <c r="U130" s="259"/>
      <c r="V130" s="258">
        <f t="shared" si="31"/>
        <v>0</v>
      </c>
      <c r="W130" s="259"/>
      <c r="X130" s="258">
        <f t="shared" si="32"/>
        <v>0</v>
      </c>
      <c r="Y130" s="259"/>
    </row>
    <row r="131" spans="1:25" ht="12.75">
      <c r="A131" s="5" t="s">
        <v>118</v>
      </c>
      <c r="B131" s="396" t="s">
        <v>39</v>
      </c>
      <c r="C131" s="208" t="s">
        <v>27</v>
      </c>
      <c r="D131" s="47">
        <f t="shared" si="28"/>
        <v>0</v>
      </c>
      <c r="E131" s="47">
        <f t="shared" si="33"/>
        <v>0</v>
      </c>
      <c r="F131" s="86"/>
      <c r="G131" s="86"/>
      <c r="H131" s="47">
        <f t="shared" si="34"/>
        <v>0</v>
      </c>
      <c r="I131" s="86"/>
      <c r="J131" s="86"/>
      <c r="K131" s="47">
        <f t="shared" si="35"/>
        <v>0</v>
      </c>
      <c r="L131" s="86"/>
      <c r="M131" s="86"/>
      <c r="N131" s="86"/>
      <c r="O131" s="47">
        <f t="shared" si="29"/>
        <v>0</v>
      </c>
      <c r="P131" s="86"/>
      <c r="Q131" s="47">
        <f t="shared" si="30"/>
        <v>0</v>
      </c>
      <c r="R131" s="86"/>
      <c r="S131" s="47">
        <f t="shared" si="36"/>
        <v>0</v>
      </c>
      <c r="T131" s="86"/>
      <c r="U131" s="86"/>
      <c r="V131" s="47">
        <f t="shared" si="31"/>
        <v>0</v>
      </c>
      <c r="W131" s="86"/>
      <c r="X131" s="47">
        <f t="shared" si="32"/>
        <v>0</v>
      </c>
      <c r="Y131" s="86"/>
    </row>
    <row r="132" spans="1:147" s="35" customFormat="1" ht="13.5" thickBot="1">
      <c r="A132" s="5"/>
      <c r="B132" s="397"/>
      <c r="C132" s="208" t="s">
        <v>11</v>
      </c>
      <c r="D132" s="47">
        <f t="shared" si="28"/>
        <v>0</v>
      </c>
      <c r="E132" s="47">
        <f t="shared" si="33"/>
        <v>0</v>
      </c>
      <c r="F132" s="86"/>
      <c r="G132" s="86"/>
      <c r="H132" s="47">
        <f t="shared" si="34"/>
        <v>0</v>
      </c>
      <c r="I132" s="86"/>
      <c r="J132" s="86"/>
      <c r="K132" s="47">
        <f t="shared" si="35"/>
        <v>0</v>
      </c>
      <c r="L132" s="86"/>
      <c r="M132" s="86"/>
      <c r="N132" s="86"/>
      <c r="O132" s="47">
        <f t="shared" si="29"/>
        <v>0</v>
      </c>
      <c r="P132" s="86"/>
      <c r="Q132" s="47">
        <f t="shared" si="30"/>
        <v>0</v>
      </c>
      <c r="R132" s="86"/>
      <c r="S132" s="47">
        <f t="shared" si="36"/>
        <v>0</v>
      </c>
      <c r="T132" s="86"/>
      <c r="U132" s="86"/>
      <c r="V132" s="47">
        <f t="shared" si="31"/>
        <v>0</v>
      </c>
      <c r="W132" s="86"/>
      <c r="X132" s="47">
        <f t="shared" si="32"/>
        <v>0</v>
      </c>
      <c r="Y132" s="86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</row>
    <row r="133" spans="1:25" ht="12.75">
      <c r="A133" s="5" t="s">
        <v>119</v>
      </c>
      <c r="B133" s="396" t="s">
        <v>41</v>
      </c>
      <c r="C133" s="208" t="s">
        <v>27</v>
      </c>
      <c r="D133" s="47">
        <f t="shared" si="28"/>
        <v>0</v>
      </c>
      <c r="E133" s="47">
        <f t="shared" si="33"/>
        <v>0</v>
      </c>
      <c r="F133" s="86"/>
      <c r="G133" s="86"/>
      <c r="H133" s="47">
        <f t="shared" si="34"/>
        <v>0</v>
      </c>
      <c r="I133" s="86"/>
      <c r="J133" s="86"/>
      <c r="K133" s="47">
        <f t="shared" si="35"/>
        <v>0</v>
      </c>
      <c r="L133" s="86"/>
      <c r="M133" s="86"/>
      <c r="N133" s="86"/>
      <c r="O133" s="47">
        <f t="shared" si="29"/>
        <v>0</v>
      </c>
      <c r="P133" s="86"/>
      <c r="Q133" s="47">
        <f t="shared" si="30"/>
        <v>0</v>
      </c>
      <c r="R133" s="86"/>
      <c r="S133" s="47">
        <f t="shared" si="36"/>
        <v>0</v>
      </c>
      <c r="T133" s="86"/>
      <c r="U133" s="86"/>
      <c r="V133" s="47">
        <f t="shared" si="31"/>
        <v>0</v>
      </c>
      <c r="W133" s="86"/>
      <c r="X133" s="47">
        <f t="shared" si="32"/>
        <v>0</v>
      </c>
      <c r="Y133" s="86"/>
    </row>
    <row r="134" spans="1:25" ht="12.75">
      <c r="A134" s="5"/>
      <c r="B134" s="397"/>
      <c r="C134" s="208" t="s">
        <v>40</v>
      </c>
      <c r="D134" s="47">
        <f t="shared" si="28"/>
        <v>0</v>
      </c>
      <c r="E134" s="47">
        <f t="shared" si="33"/>
        <v>0</v>
      </c>
      <c r="F134" s="86"/>
      <c r="G134" s="86"/>
      <c r="H134" s="47">
        <f t="shared" si="34"/>
        <v>0</v>
      </c>
      <c r="I134" s="86"/>
      <c r="J134" s="86"/>
      <c r="K134" s="47">
        <f t="shared" si="35"/>
        <v>0</v>
      </c>
      <c r="L134" s="86"/>
      <c r="M134" s="86"/>
      <c r="N134" s="86"/>
      <c r="O134" s="47">
        <f t="shared" si="29"/>
        <v>0</v>
      </c>
      <c r="P134" s="86"/>
      <c r="Q134" s="47">
        <f t="shared" si="30"/>
        <v>0</v>
      </c>
      <c r="R134" s="86"/>
      <c r="S134" s="47">
        <f t="shared" si="36"/>
        <v>0</v>
      </c>
      <c r="T134" s="86"/>
      <c r="U134" s="86"/>
      <c r="V134" s="47">
        <f t="shared" si="31"/>
        <v>0</v>
      </c>
      <c r="W134" s="86"/>
      <c r="X134" s="47">
        <f t="shared" si="32"/>
        <v>0</v>
      </c>
      <c r="Y134" s="86"/>
    </row>
    <row r="135" spans="1:25" ht="12.75">
      <c r="A135" s="5" t="s">
        <v>120</v>
      </c>
      <c r="B135" s="396" t="s">
        <v>229</v>
      </c>
      <c r="C135" s="208" t="s">
        <v>27</v>
      </c>
      <c r="D135" s="47">
        <f t="shared" si="28"/>
        <v>0</v>
      </c>
      <c r="E135" s="47">
        <f t="shared" si="33"/>
        <v>0</v>
      </c>
      <c r="F135" s="86"/>
      <c r="G135" s="86"/>
      <c r="H135" s="47">
        <f t="shared" si="34"/>
        <v>0</v>
      </c>
      <c r="I135" s="86"/>
      <c r="J135" s="86"/>
      <c r="K135" s="47">
        <f t="shared" si="35"/>
        <v>0</v>
      </c>
      <c r="L135" s="86"/>
      <c r="M135" s="86"/>
      <c r="N135" s="86"/>
      <c r="O135" s="47">
        <f t="shared" si="29"/>
        <v>0</v>
      </c>
      <c r="P135" s="86"/>
      <c r="Q135" s="47">
        <f t="shared" si="30"/>
        <v>0</v>
      </c>
      <c r="R135" s="86"/>
      <c r="S135" s="47">
        <f t="shared" si="36"/>
        <v>0</v>
      </c>
      <c r="T135" s="86"/>
      <c r="U135" s="86"/>
      <c r="V135" s="47">
        <f t="shared" si="31"/>
        <v>0</v>
      </c>
      <c r="W135" s="86"/>
      <c r="X135" s="47">
        <f t="shared" si="32"/>
        <v>0</v>
      </c>
      <c r="Y135" s="86"/>
    </row>
    <row r="136" spans="1:25" ht="12.75">
      <c r="A136" s="5"/>
      <c r="B136" s="397"/>
      <c r="C136" s="208" t="s">
        <v>11</v>
      </c>
      <c r="D136" s="47">
        <f t="shared" si="28"/>
        <v>0</v>
      </c>
      <c r="E136" s="47">
        <f t="shared" si="33"/>
        <v>0</v>
      </c>
      <c r="F136" s="86"/>
      <c r="G136" s="86"/>
      <c r="H136" s="47">
        <f t="shared" si="34"/>
        <v>0</v>
      </c>
      <c r="I136" s="86"/>
      <c r="J136" s="86"/>
      <c r="K136" s="47">
        <f t="shared" si="35"/>
        <v>0</v>
      </c>
      <c r="L136" s="86"/>
      <c r="M136" s="86"/>
      <c r="N136" s="86"/>
      <c r="O136" s="47">
        <f t="shared" si="29"/>
        <v>0</v>
      </c>
      <c r="P136" s="86"/>
      <c r="Q136" s="47">
        <f t="shared" si="30"/>
        <v>0</v>
      </c>
      <c r="R136" s="86"/>
      <c r="S136" s="47">
        <f t="shared" si="36"/>
        <v>0</v>
      </c>
      <c r="T136" s="86"/>
      <c r="U136" s="86"/>
      <c r="V136" s="47">
        <f t="shared" si="31"/>
        <v>0</v>
      </c>
      <c r="W136" s="86"/>
      <c r="X136" s="47">
        <f t="shared" si="32"/>
        <v>0</v>
      </c>
      <c r="Y136" s="86"/>
    </row>
    <row r="137" spans="1:25" ht="12.75">
      <c r="A137" s="5" t="s">
        <v>89</v>
      </c>
      <c r="B137" s="396" t="s">
        <v>86</v>
      </c>
      <c r="C137" s="208" t="s">
        <v>27</v>
      </c>
      <c r="D137" s="47">
        <f t="shared" si="28"/>
        <v>0</v>
      </c>
      <c r="E137" s="47">
        <f t="shared" si="33"/>
        <v>0</v>
      </c>
      <c r="F137" s="86"/>
      <c r="G137" s="86"/>
      <c r="H137" s="47">
        <f t="shared" si="34"/>
        <v>0</v>
      </c>
      <c r="I137" s="86"/>
      <c r="J137" s="86"/>
      <c r="K137" s="47">
        <f t="shared" si="35"/>
        <v>0</v>
      </c>
      <c r="L137" s="86"/>
      <c r="M137" s="86"/>
      <c r="N137" s="86"/>
      <c r="O137" s="47">
        <f t="shared" si="29"/>
        <v>0</v>
      </c>
      <c r="P137" s="86"/>
      <c r="Q137" s="47">
        <f t="shared" si="30"/>
        <v>0</v>
      </c>
      <c r="R137" s="86"/>
      <c r="S137" s="47">
        <f t="shared" si="36"/>
        <v>0</v>
      </c>
      <c r="T137" s="86"/>
      <c r="U137" s="86"/>
      <c r="V137" s="47">
        <f t="shared" si="31"/>
        <v>0</v>
      </c>
      <c r="W137" s="86"/>
      <c r="X137" s="47">
        <f t="shared" si="32"/>
        <v>0</v>
      </c>
      <c r="Y137" s="86"/>
    </row>
    <row r="138" spans="1:25" ht="13.5" thickBot="1">
      <c r="A138" s="60"/>
      <c r="B138" s="398"/>
      <c r="C138" s="203" t="s">
        <v>11</v>
      </c>
      <c r="D138" s="73">
        <f t="shared" si="28"/>
        <v>0</v>
      </c>
      <c r="E138" s="73">
        <f t="shared" si="33"/>
        <v>0</v>
      </c>
      <c r="F138" s="88"/>
      <c r="G138" s="88"/>
      <c r="H138" s="73">
        <f t="shared" si="34"/>
        <v>0</v>
      </c>
      <c r="I138" s="88"/>
      <c r="J138" s="88"/>
      <c r="K138" s="73">
        <f t="shared" si="35"/>
        <v>0</v>
      </c>
      <c r="L138" s="88"/>
      <c r="M138" s="88"/>
      <c r="N138" s="88"/>
      <c r="O138" s="73">
        <f t="shared" si="29"/>
        <v>0</v>
      </c>
      <c r="P138" s="88"/>
      <c r="Q138" s="73">
        <f t="shared" si="30"/>
        <v>0</v>
      </c>
      <c r="R138" s="88"/>
      <c r="S138" s="73">
        <f t="shared" si="36"/>
        <v>0</v>
      </c>
      <c r="T138" s="88"/>
      <c r="U138" s="88"/>
      <c r="V138" s="73">
        <f t="shared" si="31"/>
        <v>0</v>
      </c>
      <c r="W138" s="88"/>
      <c r="X138" s="73">
        <f t="shared" si="32"/>
        <v>0</v>
      </c>
      <c r="Y138" s="88"/>
    </row>
    <row r="139" spans="1:25" ht="12.75">
      <c r="A139" s="4" t="s">
        <v>36</v>
      </c>
      <c r="B139" s="217" t="s">
        <v>110</v>
      </c>
      <c r="C139" s="209" t="s">
        <v>11</v>
      </c>
      <c r="D139" s="47">
        <f t="shared" si="28"/>
        <v>1940.86</v>
      </c>
      <c r="E139" s="47">
        <f t="shared" si="33"/>
        <v>0</v>
      </c>
      <c r="F139" s="86"/>
      <c r="G139" s="86"/>
      <c r="H139" s="47">
        <f t="shared" si="34"/>
        <v>1720.36</v>
      </c>
      <c r="I139" s="86">
        <v>1720.36</v>
      </c>
      <c r="J139" s="86"/>
      <c r="K139" s="47">
        <f t="shared" si="35"/>
        <v>220.5</v>
      </c>
      <c r="L139" s="86">
        <v>220.5</v>
      </c>
      <c r="M139" s="86"/>
      <c r="N139" s="86"/>
      <c r="O139" s="47">
        <f t="shared" si="29"/>
        <v>0</v>
      </c>
      <c r="P139" s="86"/>
      <c r="Q139" s="47">
        <f t="shared" si="30"/>
        <v>0</v>
      </c>
      <c r="R139" s="86"/>
      <c r="S139" s="47">
        <f t="shared" si="36"/>
        <v>0</v>
      </c>
      <c r="T139" s="86"/>
      <c r="U139" s="86"/>
      <c r="V139" s="47">
        <f t="shared" si="31"/>
        <v>0</v>
      </c>
      <c r="W139" s="86"/>
      <c r="X139" s="47">
        <f t="shared" si="32"/>
        <v>0</v>
      </c>
      <c r="Y139" s="86"/>
    </row>
    <row r="140" spans="1:25" ht="13.5" thickBot="1">
      <c r="A140" s="7" t="s">
        <v>114</v>
      </c>
      <c r="B140" s="218" t="s">
        <v>111</v>
      </c>
      <c r="C140" s="210" t="s">
        <v>11</v>
      </c>
      <c r="D140" s="73">
        <f t="shared" si="28"/>
        <v>1940.86</v>
      </c>
      <c r="E140" s="73">
        <f t="shared" si="33"/>
        <v>0</v>
      </c>
      <c r="F140" s="88"/>
      <c r="G140" s="88"/>
      <c r="H140" s="73">
        <f t="shared" si="34"/>
        <v>1720.36</v>
      </c>
      <c r="I140" s="88">
        <v>1720.36</v>
      </c>
      <c r="J140" s="88"/>
      <c r="K140" s="73">
        <f t="shared" si="35"/>
        <v>220.5</v>
      </c>
      <c r="L140" s="88">
        <v>220.5</v>
      </c>
      <c r="M140" s="88"/>
      <c r="N140" s="88"/>
      <c r="O140" s="73">
        <f t="shared" si="29"/>
        <v>0</v>
      </c>
      <c r="P140" s="88"/>
      <c r="Q140" s="73">
        <f t="shared" si="30"/>
        <v>0</v>
      </c>
      <c r="R140" s="73"/>
      <c r="S140" s="73">
        <f t="shared" si="36"/>
        <v>0</v>
      </c>
      <c r="T140" s="88"/>
      <c r="U140" s="88"/>
      <c r="V140" s="73">
        <f t="shared" si="31"/>
        <v>0</v>
      </c>
      <c r="W140" s="88"/>
      <c r="X140" s="73">
        <f t="shared" si="32"/>
        <v>0</v>
      </c>
      <c r="Y140" s="88"/>
    </row>
    <row r="141" spans="1:25" ht="12.75">
      <c r="A141" s="72" t="s">
        <v>38</v>
      </c>
      <c r="B141" s="219" t="s">
        <v>82</v>
      </c>
      <c r="C141" s="211" t="s">
        <v>27</v>
      </c>
      <c r="D141" s="84">
        <f>D143+D145+D147+D149+D151+D153+D155+D157</f>
        <v>9648.22</v>
      </c>
      <c r="E141" s="84">
        <f aca="true" t="shared" si="37" ref="E141:Y142">E143+E145+E147+E149+E151+E153+E155+E157</f>
        <v>0</v>
      </c>
      <c r="F141" s="84">
        <f t="shared" si="37"/>
        <v>0</v>
      </c>
      <c r="G141" s="84">
        <f t="shared" si="37"/>
        <v>0</v>
      </c>
      <c r="H141" s="84">
        <f t="shared" si="37"/>
        <v>8321</v>
      </c>
      <c r="I141" s="84">
        <f t="shared" si="37"/>
        <v>8321</v>
      </c>
      <c r="J141" s="84">
        <f t="shared" si="37"/>
        <v>0</v>
      </c>
      <c r="K141" s="84">
        <f t="shared" si="37"/>
        <v>1327.22</v>
      </c>
      <c r="L141" s="84">
        <f t="shared" si="37"/>
        <v>1327.22</v>
      </c>
      <c r="M141" s="84">
        <f t="shared" si="37"/>
        <v>0</v>
      </c>
      <c r="N141" s="84">
        <f t="shared" si="37"/>
        <v>0</v>
      </c>
      <c r="O141" s="84">
        <f t="shared" si="37"/>
        <v>0</v>
      </c>
      <c r="P141" s="84">
        <f t="shared" si="37"/>
        <v>0</v>
      </c>
      <c r="Q141" s="84">
        <f t="shared" si="37"/>
        <v>0</v>
      </c>
      <c r="R141" s="84">
        <f t="shared" si="37"/>
        <v>0</v>
      </c>
      <c r="S141" s="84">
        <f t="shared" si="37"/>
        <v>0</v>
      </c>
      <c r="T141" s="84">
        <f t="shared" si="37"/>
        <v>0</v>
      </c>
      <c r="U141" s="84">
        <f t="shared" si="37"/>
        <v>0</v>
      </c>
      <c r="V141" s="84">
        <f t="shared" si="37"/>
        <v>0</v>
      </c>
      <c r="W141" s="84">
        <f t="shared" si="37"/>
        <v>0</v>
      </c>
      <c r="X141" s="84">
        <f t="shared" si="37"/>
        <v>0</v>
      </c>
      <c r="Y141" s="84">
        <f t="shared" si="37"/>
        <v>0</v>
      </c>
    </row>
    <row r="142" spans="1:25" ht="12.75">
      <c r="A142" s="70"/>
      <c r="B142" s="220" t="s">
        <v>43</v>
      </c>
      <c r="C142" s="212" t="s">
        <v>11</v>
      </c>
      <c r="D142" s="84">
        <f>D144+D146+D148+D150+D152+D154+D156+D158</f>
        <v>1271.6899999999998</v>
      </c>
      <c r="E142" s="84">
        <f t="shared" si="37"/>
        <v>0</v>
      </c>
      <c r="F142" s="84">
        <f t="shared" si="37"/>
        <v>0</v>
      </c>
      <c r="G142" s="84">
        <f t="shared" si="37"/>
        <v>0</v>
      </c>
      <c r="H142" s="84">
        <f t="shared" si="37"/>
        <v>1215.28</v>
      </c>
      <c r="I142" s="84">
        <f t="shared" si="37"/>
        <v>1215.28</v>
      </c>
      <c r="J142" s="84">
        <f t="shared" si="37"/>
        <v>0</v>
      </c>
      <c r="K142" s="84">
        <f t="shared" si="37"/>
        <v>56.41</v>
      </c>
      <c r="L142" s="84">
        <f t="shared" si="37"/>
        <v>56.41</v>
      </c>
      <c r="M142" s="84">
        <f t="shared" si="37"/>
        <v>0</v>
      </c>
      <c r="N142" s="84">
        <f t="shared" si="37"/>
        <v>0</v>
      </c>
      <c r="O142" s="84">
        <f t="shared" si="37"/>
        <v>0</v>
      </c>
      <c r="P142" s="84">
        <f t="shared" si="37"/>
        <v>0</v>
      </c>
      <c r="Q142" s="84">
        <f t="shared" si="37"/>
        <v>0</v>
      </c>
      <c r="R142" s="84">
        <f t="shared" si="37"/>
        <v>0</v>
      </c>
      <c r="S142" s="84">
        <f t="shared" si="37"/>
        <v>0</v>
      </c>
      <c r="T142" s="84">
        <f t="shared" si="37"/>
        <v>0</v>
      </c>
      <c r="U142" s="84">
        <f t="shared" si="37"/>
        <v>0</v>
      </c>
      <c r="V142" s="84">
        <f t="shared" si="37"/>
        <v>0</v>
      </c>
      <c r="W142" s="84">
        <f t="shared" si="37"/>
        <v>0</v>
      </c>
      <c r="X142" s="84">
        <f t="shared" si="37"/>
        <v>0</v>
      </c>
      <c r="Y142" s="84">
        <f t="shared" si="37"/>
        <v>0</v>
      </c>
    </row>
    <row r="143" spans="1:25" ht="12.75">
      <c r="A143" s="5" t="s">
        <v>121</v>
      </c>
      <c r="B143" s="396" t="s">
        <v>55</v>
      </c>
      <c r="C143" s="208" t="s">
        <v>27</v>
      </c>
      <c r="D143" s="47">
        <f aca="true" t="shared" si="38" ref="D143:D174">E143+H143+K143+O143+Q143+S143+V143+X143</f>
        <v>77</v>
      </c>
      <c r="E143" s="47">
        <f t="shared" si="33"/>
        <v>0</v>
      </c>
      <c r="F143" s="86"/>
      <c r="G143" s="86"/>
      <c r="H143" s="47">
        <f t="shared" si="34"/>
        <v>73</v>
      </c>
      <c r="I143" s="86">
        <v>73</v>
      </c>
      <c r="J143" s="86"/>
      <c r="K143" s="47">
        <f t="shared" si="35"/>
        <v>4</v>
      </c>
      <c r="L143" s="86">
        <v>4</v>
      </c>
      <c r="M143" s="86"/>
      <c r="N143" s="86"/>
      <c r="O143" s="47">
        <f t="shared" si="29"/>
        <v>0</v>
      </c>
      <c r="P143" s="86"/>
      <c r="Q143" s="47">
        <f t="shared" si="30"/>
        <v>0</v>
      </c>
      <c r="R143" s="86"/>
      <c r="S143" s="47">
        <f t="shared" si="36"/>
        <v>0</v>
      </c>
      <c r="T143" s="86"/>
      <c r="U143" s="86"/>
      <c r="V143" s="47">
        <f t="shared" si="31"/>
        <v>0</v>
      </c>
      <c r="W143" s="86"/>
      <c r="X143" s="47">
        <f t="shared" si="32"/>
        <v>0</v>
      </c>
      <c r="Y143" s="86"/>
    </row>
    <row r="144" spans="1:25" ht="12.75">
      <c r="A144" s="5"/>
      <c r="B144" s="397"/>
      <c r="C144" s="208" t="s">
        <v>11</v>
      </c>
      <c r="D144" s="47">
        <f t="shared" si="38"/>
        <v>97.78999999999999</v>
      </c>
      <c r="E144" s="47">
        <f t="shared" si="33"/>
        <v>0</v>
      </c>
      <c r="F144" s="86"/>
      <c r="G144" s="86"/>
      <c r="H144" s="47">
        <f t="shared" si="34"/>
        <v>92.71</v>
      </c>
      <c r="I144" s="86">
        <v>92.71</v>
      </c>
      <c r="J144" s="86"/>
      <c r="K144" s="47">
        <f t="shared" si="35"/>
        <v>5.08</v>
      </c>
      <c r="L144" s="86">
        <v>5.08</v>
      </c>
      <c r="M144" s="86"/>
      <c r="N144" s="86"/>
      <c r="O144" s="47">
        <f t="shared" si="29"/>
        <v>0</v>
      </c>
      <c r="P144" s="86"/>
      <c r="Q144" s="47">
        <f t="shared" si="30"/>
        <v>0</v>
      </c>
      <c r="R144" s="86"/>
      <c r="S144" s="47">
        <f t="shared" si="36"/>
        <v>0</v>
      </c>
      <c r="T144" s="86"/>
      <c r="U144" s="86"/>
      <c r="V144" s="47">
        <f t="shared" si="31"/>
        <v>0</v>
      </c>
      <c r="W144" s="86"/>
      <c r="X144" s="47">
        <f t="shared" si="32"/>
        <v>0</v>
      </c>
      <c r="Y144" s="86"/>
    </row>
    <row r="145" spans="1:25" ht="12.75">
      <c r="A145" s="5" t="s">
        <v>122</v>
      </c>
      <c r="B145" s="396" t="s">
        <v>56</v>
      </c>
      <c r="C145" s="208" t="s">
        <v>27</v>
      </c>
      <c r="D145" s="47">
        <f t="shared" si="38"/>
        <v>0</v>
      </c>
      <c r="E145" s="47">
        <f t="shared" si="33"/>
        <v>0</v>
      </c>
      <c r="F145" s="86"/>
      <c r="G145" s="86"/>
      <c r="H145" s="47">
        <f t="shared" si="34"/>
        <v>0</v>
      </c>
      <c r="I145" s="86"/>
      <c r="J145" s="86"/>
      <c r="K145" s="47">
        <f t="shared" si="35"/>
        <v>0</v>
      </c>
      <c r="L145" s="86"/>
      <c r="M145" s="86"/>
      <c r="N145" s="86"/>
      <c r="O145" s="47">
        <f t="shared" si="29"/>
        <v>0</v>
      </c>
      <c r="P145" s="86"/>
      <c r="Q145" s="47">
        <f t="shared" si="30"/>
        <v>0</v>
      </c>
      <c r="R145" s="86"/>
      <c r="S145" s="47">
        <f t="shared" si="36"/>
        <v>0</v>
      </c>
      <c r="T145" s="86"/>
      <c r="U145" s="86"/>
      <c r="V145" s="47">
        <f t="shared" si="31"/>
        <v>0</v>
      </c>
      <c r="W145" s="86"/>
      <c r="X145" s="47">
        <f t="shared" si="32"/>
        <v>0</v>
      </c>
      <c r="Y145" s="86"/>
    </row>
    <row r="146" spans="1:25" ht="12.75">
      <c r="A146" s="5"/>
      <c r="B146" s="397"/>
      <c r="C146" s="208" t="s">
        <v>11</v>
      </c>
      <c r="D146" s="47">
        <f t="shared" si="38"/>
        <v>0</v>
      </c>
      <c r="E146" s="47">
        <f t="shared" si="33"/>
        <v>0</v>
      </c>
      <c r="F146" s="86"/>
      <c r="G146" s="86"/>
      <c r="H146" s="47">
        <f t="shared" si="34"/>
        <v>0</v>
      </c>
      <c r="I146" s="86"/>
      <c r="J146" s="86"/>
      <c r="K146" s="47">
        <f t="shared" si="35"/>
        <v>0</v>
      </c>
      <c r="L146" s="86"/>
      <c r="M146" s="86"/>
      <c r="N146" s="86"/>
      <c r="O146" s="47">
        <f t="shared" si="29"/>
        <v>0</v>
      </c>
      <c r="P146" s="86"/>
      <c r="Q146" s="47">
        <f t="shared" si="30"/>
        <v>0</v>
      </c>
      <c r="R146" s="86"/>
      <c r="S146" s="47">
        <f t="shared" si="36"/>
        <v>0</v>
      </c>
      <c r="T146" s="86"/>
      <c r="U146" s="86"/>
      <c r="V146" s="47">
        <f t="shared" si="31"/>
        <v>0</v>
      </c>
      <c r="W146" s="86"/>
      <c r="X146" s="47">
        <f t="shared" si="32"/>
        <v>0</v>
      </c>
      <c r="Y146" s="86"/>
    </row>
    <row r="147" spans="1:25" ht="12.75">
      <c r="A147" s="5" t="s">
        <v>123</v>
      </c>
      <c r="B147" s="396" t="s">
        <v>57</v>
      </c>
      <c r="C147" s="208" t="s">
        <v>27</v>
      </c>
      <c r="D147" s="47">
        <f t="shared" si="38"/>
        <v>0</v>
      </c>
      <c r="E147" s="47">
        <f t="shared" si="33"/>
        <v>0</v>
      </c>
      <c r="F147" s="86"/>
      <c r="G147" s="86"/>
      <c r="H147" s="47">
        <f t="shared" si="34"/>
        <v>0</v>
      </c>
      <c r="I147" s="86"/>
      <c r="J147" s="86"/>
      <c r="K147" s="47">
        <f t="shared" si="35"/>
        <v>0</v>
      </c>
      <c r="L147" s="86"/>
      <c r="M147" s="86"/>
      <c r="N147" s="86"/>
      <c r="O147" s="47">
        <f t="shared" si="29"/>
        <v>0</v>
      </c>
      <c r="P147" s="86"/>
      <c r="Q147" s="47">
        <f t="shared" si="30"/>
        <v>0</v>
      </c>
      <c r="R147" s="86"/>
      <c r="S147" s="47">
        <f t="shared" si="36"/>
        <v>0</v>
      </c>
      <c r="T147" s="86"/>
      <c r="U147" s="86"/>
      <c r="V147" s="47">
        <f t="shared" si="31"/>
        <v>0</v>
      </c>
      <c r="W147" s="86"/>
      <c r="X147" s="47">
        <f t="shared" si="32"/>
        <v>0</v>
      </c>
      <c r="Y147" s="86"/>
    </row>
    <row r="148" spans="1:25" ht="12.75">
      <c r="A148" s="5"/>
      <c r="B148" s="397"/>
      <c r="C148" s="208" t="s">
        <v>11</v>
      </c>
      <c r="D148" s="47">
        <f t="shared" si="38"/>
        <v>0</v>
      </c>
      <c r="E148" s="47">
        <f t="shared" si="33"/>
        <v>0</v>
      </c>
      <c r="F148" s="86"/>
      <c r="G148" s="86"/>
      <c r="H148" s="47">
        <f t="shared" si="34"/>
        <v>0</v>
      </c>
      <c r="I148" s="86"/>
      <c r="J148" s="86"/>
      <c r="K148" s="47">
        <f t="shared" si="35"/>
        <v>0</v>
      </c>
      <c r="L148" s="86"/>
      <c r="M148" s="86"/>
      <c r="N148" s="86"/>
      <c r="O148" s="47">
        <f t="shared" si="29"/>
        <v>0</v>
      </c>
      <c r="P148" s="86"/>
      <c r="Q148" s="47">
        <f t="shared" si="30"/>
        <v>0</v>
      </c>
      <c r="R148" s="86"/>
      <c r="S148" s="47">
        <f t="shared" si="36"/>
        <v>0</v>
      </c>
      <c r="T148" s="86"/>
      <c r="U148" s="86"/>
      <c r="V148" s="47">
        <f t="shared" si="31"/>
        <v>0</v>
      </c>
      <c r="W148" s="86"/>
      <c r="X148" s="47">
        <f t="shared" si="32"/>
        <v>0</v>
      </c>
      <c r="Y148" s="86"/>
    </row>
    <row r="149" spans="1:25" ht="12.75">
      <c r="A149" s="5" t="s">
        <v>124</v>
      </c>
      <c r="B149" s="396" t="s">
        <v>58</v>
      </c>
      <c r="C149" s="208" t="s">
        <v>27</v>
      </c>
      <c r="D149" s="47">
        <f t="shared" si="38"/>
        <v>2780</v>
      </c>
      <c r="E149" s="47">
        <f t="shared" si="33"/>
        <v>0</v>
      </c>
      <c r="F149" s="86"/>
      <c r="G149" s="86"/>
      <c r="H149" s="47">
        <f t="shared" si="34"/>
        <v>2280</v>
      </c>
      <c r="I149" s="86">
        <v>2280</v>
      </c>
      <c r="J149" s="86"/>
      <c r="K149" s="47">
        <f t="shared" si="35"/>
        <v>500</v>
      </c>
      <c r="L149" s="86">
        <v>500</v>
      </c>
      <c r="M149" s="86"/>
      <c r="N149" s="86"/>
      <c r="O149" s="47">
        <f t="shared" si="29"/>
        <v>0</v>
      </c>
      <c r="P149" s="86"/>
      <c r="Q149" s="47">
        <f t="shared" si="30"/>
        <v>0</v>
      </c>
      <c r="R149" s="86"/>
      <c r="S149" s="47">
        <f t="shared" si="36"/>
        <v>0</v>
      </c>
      <c r="T149" s="86"/>
      <c r="U149" s="86"/>
      <c r="V149" s="47">
        <f t="shared" si="31"/>
        <v>0</v>
      </c>
      <c r="W149" s="86"/>
      <c r="X149" s="47">
        <f t="shared" si="32"/>
        <v>0</v>
      </c>
      <c r="Y149" s="86"/>
    </row>
    <row r="150" spans="1:25" ht="12.75">
      <c r="A150" s="5"/>
      <c r="B150" s="397"/>
      <c r="C150" s="208" t="s">
        <v>11</v>
      </c>
      <c r="D150" s="47">
        <f t="shared" si="38"/>
        <v>209.04</v>
      </c>
      <c r="E150" s="47">
        <f t="shared" si="33"/>
        <v>0</v>
      </c>
      <c r="F150" s="86"/>
      <c r="G150" s="86"/>
      <c r="H150" s="47">
        <f t="shared" si="34"/>
        <v>171.44</v>
      </c>
      <c r="I150" s="86">
        <v>171.44</v>
      </c>
      <c r="J150" s="86"/>
      <c r="K150" s="47">
        <f t="shared" si="35"/>
        <v>37.6</v>
      </c>
      <c r="L150" s="86">
        <v>37.6</v>
      </c>
      <c r="M150" s="86"/>
      <c r="N150" s="86"/>
      <c r="O150" s="47">
        <f t="shared" si="29"/>
        <v>0</v>
      </c>
      <c r="P150" s="86"/>
      <c r="Q150" s="47">
        <f t="shared" si="30"/>
        <v>0</v>
      </c>
      <c r="R150" s="86"/>
      <c r="S150" s="47">
        <f t="shared" si="36"/>
        <v>0</v>
      </c>
      <c r="T150" s="86"/>
      <c r="U150" s="86"/>
      <c r="V150" s="47">
        <f t="shared" si="31"/>
        <v>0</v>
      </c>
      <c r="W150" s="86"/>
      <c r="X150" s="47">
        <f t="shared" si="32"/>
        <v>0</v>
      </c>
      <c r="Y150" s="86"/>
    </row>
    <row r="151" spans="1:25" ht="12.75">
      <c r="A151" s="5" t="s">
        <v>125</v>
      </c>
      <c r="B151" s="396" t="s">
        <v>59</v>
      </c>
      <c r="C151" s="208" t="s">
        <v>27</v>
      </c>
      <c r="D151" s="47">
        <f t="shared" si="38"/>
        <v>5035</v>
      </c>
      <c r="E151" s="47">
        <f t="shared" si="33"/>
        <v>0</v>
      </c>
      <c r="F151" s="86"/>
      <c r="G151" s="86"/>
      <c r="H151" s="47">
        <f t="shared" si="34"/>
        <v>4368</v>
      </c>
      <c r="I151" s="86">
        <v>4368</v>
      </c>
      <c r="J151" s="86"/>
      <c r="K151" s="47">
        <f t="shared" si="35"/>
        <v>667</v>
      </c>
      <c r="L151" s="86">
        <v>667</v>
      </c>
      <c r="M151" s="86"/>
      <c r="N151" s="86"/>
      <c r="O151" s="47">
        <f t="shared" si="29"/>
        <v>0</v>
      </c>
      <c r="P151" s="86"/>
      <c r="Q151" s="47">
        <f t="shared" si="30"/>
        <v>0</v>
      </c>
      <c r="R151" s="86"/>
      <c r="S151" s="47">
        <f t="shared" si="36"/>
        <v>0</v>
      </c>
      <c r="T151" s="86"/>
      <c r="U151" s="86"/>
      <c r="V151" s="47">
        <f t="shared" si="31"/>
        <v>0</v>
      </c>
      <c r="W151" s="86"/>
      <c r="X151" s="47">
        <f t="shared" si="32"/>
        <v>0</v>
      </c>
      <c r="Y151" s="86"/>
    </row>
    <row r="152" spans="1:25" ht="12.75">
      <c r="A152" s="5"/>
      <c r="B152" s="397"/>
      <c r="C152" s="208" t="s">
        <v>11</v>
      </c>
      <c r="D152" s="47">
        <f t="shared" si="38"/>
        <v>767.64</v>
      </c>
      <c r="E152" s="47">
        <f t="shared" si="33"/>
        <v>0</v>
      </c>
      <c r="F152" s="86"/>
      <c r="G152" s="86"/>
      <c r="H152" s="47">
        <f t="shared" si="34"/>
        <v>767.64</v>
      </c>
      <c r="I152" s="86">
        <v>767.64</v>
      </c>
      <c r="J152" s="86"/>
      <c r="K152" s="47">
        <f t="shared" si="35"/>
        <v>0</v>
      </c>
      <c r="L152" s="86"/>
      <c r="M152" s="86"/>
      <c r="N152" s="86"/>
      <c r="O152" s="47">
        <f t="shared" si="29"/>
        <v>0</v>
      </c>
      <c r="P152" s="86"/>
      <c r="Q152" s="47">
        <f t="shared" si="30"/>
        <v>0</v>
      </c>
      <c r="R152" s="86"/>
      <c r="S152" s="47">
        <f t="shared" si="36"/>
        <v>0</v>
      </c>
      <c r="T152" s="86"/>
      <c r="U152" s="86"/>
      <c r="V152" s="47">
        <f t="shared" si="31"/>
        <v>0</v>
      </c>
      <c r="W152" s="86"/>
      <c r="X152" s="47">
        <f t="shared" si="32"/>
        <v>0</v>
      </c>
      <c r="Y152" s="86"/>
    </row>
    <row r="153" spans="1:25" ht="12.75">
      <c r="A153" s="5" t="s">
        <v>126</v>
      </c>
      <c r="B153" s="396" t="s">
        <v>75</v>
      </c>
      <c r="C153" s="208" t="s">
        <v>27</v>
      </c>
      <c r="D153" s="47">
        <f t="shared" si="38"/>
        <v>1117.22</v>
      </c>
      <c r="E153" s="47">
        <f t="shared" si="33"/>
        <v>0</v>
      </c>
      <c r="F153" s="86"/>
      <c r="G153" s="86"/>
      <c r="H153" s="47">
        <f t="shared" si="34"/>
        <v>1000</v>
      </c>
      <c r="I153" s="86">
        <v>1000</v>
      </c>
      <c r="J153" s="86"/>
      <c r="K153" s="47">
        <f t="shared" si="35"/>
        <v>117.22</v>
      </c>
      <c r="L153" s="86">
        <v>117.22</v>
      </c>
      <c r="M153" s="86"/>
      <c r="N153" s="86"/>
      <c r="O153" s="47">
        <f t="shared" si="29"/>
        <v>0</v>
      </c>
      <c r="P153" s="86"/>
      <c r="Q153" s="47">
        <f t="shared" si="30"/>
        <v>0</v>
      </c>
      <c r="R153" s="86"/>
      <c r="S153" s="47">
        <f t="shared" si="36"/>
        <v>0</v>
      </c>
      <c r="T153" s="86"/>
      <c r="U153" s="86"/>
      <c r="V153" s="47">
        <f t="shared" si="31"/>
        <v>0</v>
      </c>
      <c r="W153" s="86"/>
      <c r="X153" s="47">
        <f t="shared" si="32"/>
        <v>0</v>
      </c>
      <c r="Y153" s="86"/>
    </row>
    <row r="154" spans="1:25" ht="12.75">
      <c r="A154" s="5"/>
      <c r="B154" s="397"/>
      <c r="C154" s="208" t="s">
        <v>11</v>
      </c>
      <c r="D154" s="47">
        <f t="shared" si="38"/>
        <v>81.88</v>
      </c>
      <c r="E154" s="47">
        <f t="shared" si="33"/>
        <v>0</v>
      </c>
      <c r="F154" s="86"/>
      <c r="G154" s="86"/>
      <c r="H154" s="47">
        <f t="shared" si="34"/>
        <v>75.19</v>
      </c>
      <c r="I154" s="86">
        <v>75.19</v>
      </c>
      <c r="J154" s="86"/>
      <c r="K154" s="47">
        <f t="shared" si="35"/>
        <v>6.69</v>
      </c>
      <c r="L154" s="86">
        <v>6.69</v>
      </c>
      <c r="M154" s="86"/>
      <c r="N154" s="86"/>
      <c r="O154" s="47">
        <f t="shared" si="29"/>
        <v>0</v>
      </c>
      <c r="P154" s="86"/>
      <c r="Q154" s="47">
        <f t="shared" si="30"/>
        <v>0</v>
      </c>
      <c r="R154" s="86"/>
      <c r="S154" s="47">
        <f t="shared" si="36"/>
        <v>0</v>
      </c>
      <c r="T154" s="86"/>
      <c r="U154" s="86"/>
      <c r="V154" s="47">
        <f t="shared" si="31"/>
        <v>0</v>
      </c>
      <c r="W154" s="86"/>
      <c r="X154" s="47">
        <f t="shared" si="32"/>
        <v>0</v>
      </c>
      <c r="Y154" s="86"/>
    </row>
    <row r="155" spans="1:25" ht="12.75">
      <c r="A155" s="5" t="s">
        <v>127</v>
      </c>
      <c r="B155" s="396" t="s">
        <v>76</v>
      </c>
      <c r="C155" s="208" t="s">
        <v>27</v>
      </c>
      <c r="D155" s="47">
        <f t="shared" si="38"/>
        <v>639</v>
      </c>
      <c r="E155" s="47">
        <f t="shared" si="33"/>
        <v>0</v>
      </c>
      <c r="F155" s="86"/>
      <c r="G155" s="86"/>
      <c r="H155" s="47">
        <f t="shared" si="34"/>
        <v>600</v>
      </c>
      <c r="I155" s="86">
        <v>600</v>
      </c>
      <c r="J155" s="86"/>
      <c r="K155" s="47">
        <f t="shared" si="35"/>
        <v>39</v>
      </c>
      <c r="L155" s="86">
        <v>39</v>
      </c>
      <c r="M155" s="86"/>
      <c r="N155" s="86"/>
      <c r="O155" s="47">
        <f t="shared" si="29"/>
        <v>0</v>
      </c>
      <c r="P155" s="86"/>
      <c r="Q155" s="47">
        <f t="shared" si="30"/>
        <v>0</v>
      </c>
      <c r="R155" s="86"/>
      <c r="S155" s="47">
        <f t="shared" si="36"/>
        <v>0</v>
      </c>
      <c r="T155" s="86"/>
      <c r="U155" s="86"/>
      <c r="V155" s="47">
        <f t="shared" si="31"/>
        <v>0</v>
      </c>
      <c r="W155" s="86"/>
      <c r="X155" s="47">
        <f t="shared" si="32"/>
        <v>0</v>
      </c>
      <c r="Y155" s="86"/>
    </row>
    <row r="156" spans="1:25" ht="12.75">
      <c r="A156" s="5"/>
      <c r="B156" s="397"/>
      <c r="C156" s="208" t="s">
        <v>11</v>
      </c>
      <c r="D156" s="47">
        <f t="shared" si="38"/>
        <v>115.34</v>
      </c>
      <c r="E156" s="47">
        <f t="shared" si="33"/>
        <v>0</v>
      </c>
      <c r="F156" s="86"/>
      <c r="G156" s="86"/>
      <c r="H156" s="47">
        <f t="shared" si="34"/>
        <v>108.3</v>
      </c>
      <c r="I156" s="86">
        <v>108.3</v>
      </c>
      <c r="J156" s="86"/>
      <c r="K156" s="47">
        <f t="shared" si="35"/>
        <v>7.04</v>
      </c>
      <c r="L156" s="86">
        <v>7.04</v>
      </c>
      <c r="M156" s="86"/>
      <c r="N156" s="86"/>
      <c r="O156" s="47">
        <f t="shared" si="29"/>
        <v>0</v>
      </c>
      <c r="P156" s="86"/>
      <c r="Q156" s="47">
        <f t="shared" si="30"/>
        <v>0</v>
      </c>
      <c r="R156" s="86"/>
      <c r="S156" s="47">
        <f t="shared" si="36"/>
        <v>0</v>
      </c>
      <c r="T156" s="86"/>
      <c r="U156" s="86"/>
      <c r="V156" s="47">
        <f t="shared" si="31"/>
        <v>0</v>
      </c>
      <c r="W156" s="86"/>
      <c r="X156" s="47">
        <f t="shared" si="32"/>
        <v>0</v>
      </c>
      <c r="Y156" s="86"/>
    </row>
    <row r="157" spans="1:25" ht="12.75">
      <c r="A157" s="5" t="s">
        <v>128</v>
      </c>
      <c r="B157" s="396" t="s">
        <v>70</v>
      </c>
      <c r="C157" s="208" t="s">
        <v>27</v>
      </c>
      <c r="D157" s="47">
        <f t="shared" si="38"/>
        <v>0</v>
      </c>
      <c r="E157" s="47">
        <f t="shared" si="33"/>
        <v>0</v>
      </c>
      <c r="F157" s="86"/>
      <c r="G157" s="86"/>
      <c r="H157" s="47">
        <f t="shared" si="34"/>
        <v>0</v>
      </c>
      <c r="I157" s="86"/>
      <c r="J157" s="86"/>
      <c r="K157" s="47">
        <f t="shared" si="35"/>
        <v>0</v>
      </c>
      <c r="L157" s="86"/>
      <c r="M157" s="86"/>
      <c r="N157" s="86"/>
      <c r="O157" s="47">
        <f t="shared" si="29"/>
        <v>0</v>
      </c>
      <c r="P157" s="86"/>
      <c r="Q157" s="47">
        <f t="shared" si="30"/>
        <v>0</v>
      </c>
      <c r="R157" s="86"/>
      <c r="S157" s="47">
        <f t="shared" si="36"/>
        <v>0</v>
      </c>
      <c r="T157" s="86"/>
      <c r="U157" s="86"/>
      <c r="V157" s="47">
        <f t="shared" si="31"/>
        <v>0</v>
      </c>
      <c r="W157" s="86"/>
      <c r="X157" s="47">
        <f t="shared" si="32"/>
        <v>0</v>
      </c>
      <c r="Y157" s="86"/>
    </row>
    <row r="158" spans="1:25" ht="13.5" thickBot="1">
      <c r="A158" s="60"/>
      <c r="B158" s="398"/>
      <c r="C158" s="190" t="s">
        <v>11</v>
      </c>
      <c r="D158" s="49">
        <f t="shared" si="38"/>
        <v>0</v>
      </c>
      <c r="E158" s="49">
        <f t="shared" si="33"/>
        <v>0</v>
      </c>
      <c r="F158" s="87"/>
      <c r="G158" s="87"/>
      <c r="H158" s="49">
        <f t="shared" si="34"/>
        <v>0</v>
      </c>
      <c r="I158" s="87"/>
      <c r="J158" s="87"/>
      <c r="K158" s="49">
        <f t="shared" si="35"/>
        <v>0</v>
      </c>
      <c r="L158" s="87"/>
      <c r="M158" s="87"/>
      <c r="N158" s="87"/>
      <c r="O158" s="49">
        <f t="shared" si="29"/>
        <v>0</v>
      </c>
      <c r="P158" s="87"/>
      <c r="Q158" s="49">
        <f t="shared" si="30"/>
        <v>0</v>
      </c>
      <c r="R158" s="87"/>
      <c r="S158" s="49">
        <f t="shared" si="36"/>
        <v>0</v>
      </c>
      <c r="T158" s="87"/>
      <c r="U158" s="87"/>
      <c r="V158" s="49">
        <f t="shared" si="31"/>
        <v>0</v>
      </c>
      <c r="W158" s="87"/>
      <c r="X158" s="49">
        <f t="shared" si="32"/>
        <v>0</v>
      </c>
      <c r="Y158" s="87"/>
    </row>
    <row r="159" spans="1:25" ht="12.75">
      <c r="A159" s="4" t="s">
        <v>131</v>
      </c>
      <c r="B159" s="399" t="s">
        <v>178</v>
      </c>
      <c r="C159" s="213" t="s">
        <v>27</v>
      </c>
      <c r="D159" s="47">
        <f t="shared" si="38"/>
        <v>188</v>
      </c>
      <c r="E159" s="47">
        <f t="shared" si="33"/>
        <v>0</v>
      </c>
      <c r="F159" s="86"/>
      <c r="G159" s="86"/>
      <c r="H159" s="47">
        <f t="shared" si="34"/>
        <v>184</v>
      </c>
      <c r="I159" s="86">
        <v>99</v>
      </c>
      <c r="J159" s="86">
        <v>85</v>
      </c>
      <c r="K159" s="47">
        <f t="shared" si="35"/>
        <v>4</v>
      </c>
      <c r="L159" s="86"/>
      <c r="M159" s="86">
        <v>4</v>
      </c>
      <c r="N159" s="86"/>
      <c r="O159" s="47">
        <f t="shared" si="29"/>
        <v>0</v>
      </c>
      <c r="P159" s="86"/>
      <c r="Q159" s="47">
        <f t="shared" si="30"/>
        <v>0</v>
      </c>
      <c r="R159" s="86"/>
      <c r="S159" s="47">
        <f t="shared" si="36"/>
        <v>0</v>
      </c>
      <c r="T159" s="86"/>
      <c r="U159" s="86"/>
      <c r="V159" s="47">
        <f t="shared" si="31"/>
        <v>0</v>
      </c>
      <c r="W159" s="86"/>
      <c r="X159" s="47">
        <f t="shared" si="32"/>
        <v>0</v>
      </c>
      <c r="Y159" s="86"/>
    </row>
    <row r="160" spans="1:25" ht="13.5" thickBot="1">
      <c r="A160" s="7"/>
      <c r="B160" s="398"/>
      <c r="C160" s="214" t="s">
        <v>37</v>
      </c>
      <c r="D160" s="73">
        <f t="shared" si="38"/>
        <v>4341.990000000001</v>
      </c>
      <c r="E160" s="73">
        <f t="shared" si="33"/>
        <v>0</v>
      </c>
      <c r="F160" s="88"/>
      <c r="G160" s="88"/>
      <c r="H160" s="73">
        <f t="shared" si="34"/>
        <v>4125.530000000001</v>
      </c>
      <c r="I160" s="88">
        <v>173.25</v>
      </c>
      <c r="J160" s="88">
        <v>3952.28</v>
      </c>
      <c r="K160" s="73">
        <f t="shared" si="35"/>
        <v>216.46</v>
      </c>
      <c r="L160" s="88"/>
      <c r="M160" s="88">
        <v>216.46</v>
      </c>
      <c r="N160" s="88"/>
      <c r="O160" s="73">
        <f t="shared" si="29"/>
        <v>0</v>
      </c>
      <c r="P160" s="88"/>
      <c r="Q160" s="73">
        <f t="shared" si="30"/>
        <v>0</v>
      </c>
      <c r="R160" s="88"/>
      <c r="S160" s="73">
        <f t="shared" si="36"/>
        <v>0</v>
      </c>
      <c r="T160" s="88"/>
      <c r="U160" s="88"/>
      <c r="V160" s="73">
        <f t="shared" si="31"/>
        <v>0</v>
      </c>
      <c r="W160" s="88"/>
      <c r="X160" s="73">
        <f t="shared" si="32"/>
        <v>0</v>
      </c>
      <c r="Y160" s="88"/>
    </row>
    <row r="161" spans="1:25" ht="12.75">
      <c r="A161" s="12" t="s">
        <v>179</v>
      </c>
      <c r="B161" s="399" t="s">
        <v>180</v>
      </c>
      <c r="C161" s="215" t="s">
        <v>27</v>
      </c>
      <c r="D161" s="47">
        <f t="shared" si="38"/>
        <v>105</v>
      </c>
      <c r="E161" s="47">
        <f t="shared" si="33"/>
        <v>0</v>
      </c>
      <c r="F161" s="86"/>
      <c r="G161" s="86"/>
      <c r="H161" s="47">
        <f t="shared" si="34"/>
        <v>105</v>
      </c>
      <c r="I161" s="86">
        <v>69</v>
      </c>
      <c r="J161" s="86">
        <v>36</v>
      </c>
      <c r="K161" s="47">
        <f t="shared" si="35"/>
        <v>0</v>
      </c>
      <c r="L161" s="86"/>
      <c r="M161" s="86"/>
      <c r="N161" s="86"/>
      <c r="O161" s="47">
        <f t="shared" si="29"/>
        <v>0</v>
      </c>
      <c r="P161" s="86"/>
      <c r="Q161" s="47">
        <f t="shared" si="30"/>
        <v>0</v>
      </c>
      <c r="R161" s="86"/>
      <c r="S161" s="47">
        <f t="shared" si="36"/>
        <v>0</v>
      </c>
      <c r="T161" s="86"/>
      <c r="U161" s="86"/>
      <c r="V161" s="47">
        <f t="shared" si="31"/>
        <v>0</v>
      </c>
      <c r="W161" s="86"/>
      <c r="X161" s="47">
        <f t="shared" si="32"/>
        <v>0</v>
      </c>
      <c r="Y161" s="86"/>
    </row>
    <row r="162" spans="1:25" ht="13.5" thickBot="1">
      <c r="A162" s="78"/>
      <c r="B162" s="398"/>
      <c r="C162" s="216" t="s">
        <v>37</v>
      </c>
      <c r="D162" s="73">
        <f t="shared" si="38"/>
        <v>1230.73</v>
      </c>
      <c r="E162" s="73">
        <f t="shared" si="33"/>
        <v>0</v>
      </c>
      <c r="F162" s="88"/>
      <c r="G162" s="88"/>
      <c r="H162" s="73">
        <f t="shared" si="34"/>
        <v>1230.73</v>
      </c>
      <c r="I162" s="88">
        <v>629</v>
      </c>
      <c r="J162" s="88">
        <v>601.73</v>
      </c>
      <c r="K162" s="73">
        <f t="shared" si="35"/>
        <v>0</v>
      </c>
      <c r="L162" s="88"/>
      <c r="M162" s="88"/>
      <c r="N162" s="88"/>
      <c r="O162" s="73">
        <f t="shared" si="29"/>
        <v>0</v>
      </c>
      <c r="P162" s="88"/>
      <c r="Q162" s="73">
        <f t="shared" si="30"/>
        <v>0</v>
      </c>
      <c r="R162" s="88"/>
      <c r="S162" s="73">
        <f t="shared" si="36"/>
        <v>0</v>
      </c>
      <c r="T162" s="88"/>
      <c r="U162" s="88"/>
      <c r="V162" s="73">
        <f t="shared" si="31"/>
        <v>0</v>
      </c>
      <c r="W162" s="88"/>
      <c r="X162" s="73">
        <f t="shared" si="32"/>
        <v>0</v>
      </c>
      <c r="Y162" s="88"/>
    </row>
    <row r="163" spans="1:25" ht="12.75">
      <c r="A163" s="12" t="s">
        <v>148</v>
      </c>
      <c r="B163" s="399" t="s">
        <v>149</v>
      </c>
      <c r="C163" s="215" t="s">
        <v>27</v>
      </c>
      <c r="D163" s="47">
        <f t="shared" si="38"/>
        <v>6</v>
      </c>
      <c r="E163" s="47">
        <f t="shared" si="33"/>
        <v>0</v>
      </c>
      <c r="F163" s="86"/>
      <c r="G163" s="86"/>
      <c r="H163" s="47">
        <f t="shared" si="34"/>
        <v>6</v>
      </c>
      <c r="I163" s="86">
        <v>6</v>
      </c>
      <c r="J163" s="86"/>
      <c r="K163" s="47">
        <f t="shared" si="35"/>
        <v>0</v>
      </c>
      <c r="L163" s="86"/>
      <c r="M163" s="86"/>
      <c r="N163" s="86"/>
      <c r="O163" s="47">
        <f t="shared" si="29"/>
        <v>0</v>
      </c>
      <c r="P163" s="86"/>
      <c r="Q163" s="47">
        <f t="shared" si="30"/>
        <v>0</v>
      </c>
      <c r="R163" s="86"/>
      <c r="S163" s="47">
        <f t="shared" si="36"/>
        <v>0</v>
      </c>
      <c r="T163" s="86"/>
      <c r="U163" s="86"/>
      <c r="V163" s="47">
        <f t="shared" si="31"/>
        <v>0</v>
      </c>
      <c r="W163" s="86"/>
      <c r="X163" s="47">
        <f t="shared" si="32"/>
        <v>0</v>
      </c>
      <c r="Y163" s="86"/>
    </row>
    <row r="164" spans="1:25" ht="13.5" thickBot="1">
      <c r="A164" s="78"/>
      <c r="B164" s="398"/>
      <c r="C164" s="216" t="s">
        <v>37</v>
      </c>
      <c r="D164" s="73">
        <f t="shared" si="38"/>
        <v>13.5</v>
      </c>
      <c r="E164" s="73">
        <f t="shared" si="33"/>
        <v>0</v>
      </c>
      <c r="F164" s="88"/>
      <c r="G164" s="88"/>
      <c r="H164" s="73">
        <f t="shared" si="34"/>
        <v>13.5</v>
      </c>
      <c r="I164" s="88">
        <v>13.5</v>
      </c>
      <c r="J164" s="88"/>
      <c r="K164" s="73">
        <f t="shared" si="35"/>
        <v>0</v>
      </c>
      <c r="L164" s="88"/>
      <c r="M164" s="88"/>
      <c r="N164" s="88"/>
      <c r="O164" s="73">
        <f t="shared" si="29"/>
        <v>0</v>
      </c>
      <c r="P164" s="88"/>
      <c r="Q164" s="73">
        <f t="shared" si="30"/>
        <v>0</v>
      </c>
      <c r="R164" s="88"/>
      <c r="S164" s="73">
        <f t="shared" si="36"/>
        <v>0</v>
      </c>
      <c r="T164" s="88"/>
      <c r="U164" s="88"/>
      <c r="V164" s="73">
        <f t="shared" si="31"/>
        <v>0</v>
      </c>
      <c r="W164" s="88"/>
      <c r="X164" s="73">
        <f t="shared" si="32"/>
        <v>0</v>
      </c>
      <c r="Y164" s="88"/>
    </row>
    <row r="165" spans="1:25" ht="12.75">
      <c r="A165" s="12" t="s">
        <v>90</v>
      </c>
      <c r="B165" s="399" t="s">
        <v>150</v>
      </c>
      <c r="C165" s="215" t="s">
        <v>27</v>
      </c>
      <c r="D165" s="47">
        <f t="shared" si="38"/>
        <v>45</v>
      </c>
      <c r="E165" s="47">
        <f t="shared" si="33"/>
        <v>0</v>
      </c>
      <c r="F165" s="86"/>
      <c r="G165" s="86"/>
      <c r="H165" s="47">
        <f t="shared" si="34"/>
        <v>45</v>
      </c>
      <c r="I165" s="86">
        <v>39</v>
      </c>
      <c r="J165" s="86">
        <v>6</v>
      </c>
      <c r="K165" s="47">
        <f t="shared" si="35"/>
        <v>0</v>
      </c>
      <c r="L165" s="86"/>
      <c r="M165" s="86"/>
      <c r="N165" s="86"/>
      <c r="O165" s="47">
        <f t="shared" si="29"/>
        <v>0</v>
      </c>
      <c r="P165" s="86"/>
      <c r="Q165" s="47">
        <f t="shared" si="30"/>
        <v>0</v>
      </c>
      <c r="R165" s="86"/>
      <c r="S165" s="47">
        <f t="shared" si="36"/>
        <v>0</v>
      </c>
      <c r="T165" s="86"/>
      <c r="U165" s="86"/>
      <c r="V165" s="47">
        <f t="shared" si="31"/>
        <v>0</v>
      </c>
      <c r="W165" s="86"/>
      <c r="X165" s="47">
        <f t="shared" si="32"/>
        <v>0</v>
      </c>
      <c r="Y165" s="86"/>
    </row>
    <row r="166" spans="1:25" ht="13.5" thickBot="1">
      <c r="A166" s="78"/>
      <c r="B166" s="398"/>
      <c r="C166" s="216" t="s">
        <v>37</v>
      </c>
      <c r="D166" s="73">
        <f t="shared" si="38"/>
        <v>37.74</v>
      </c>
      <c r="E166" s="73">
        <f t="shared" si="33"/>
        <v>0</v>
      </c>
      <c r="F166" s="88"/>
      <c r="G166" s="88"/>
      <c r="H166" s="73">
        <f t="shared" si="34"/>
        <v>37.74</v>
      </c>
      <c r="I166" s="88">
        <v>22.62</v>
      </c>
      <c r="J166" s="88">
        <v>15.12</v>
      </c>
      <c r="K166" s="73">
        <f t="shared" si="35"/>
        <v>0</v>
      </c>
      <c r="L166" s="88"/>
      <c r="M166" s="88"/>
      <c r="N166" s="88"/>
      <c r="O166" s="73">
        <f t="shared" si="29"/>
        <v>0</v>
      </c>
      <c r="P166" s="88"/>
      <c r="Q166" s="73">
        <f t="shared" si="30"/>
        <v>0</v>
      </c>
      <c r="R166" s="88"/>
      <c r="S166" s="73">
        <f t="shared" si="36"/>
        <v>0</v>
      </c>
      <c r="T166" s="88"/>
      <c r="U166" s="88"/>
      <c r="V166" s="73">
        <f t="shared" si="31"/>
        <v>0</v>
      </c>
      <c r="W166" s="88"/>
      <c r="X166" s="73">
        <f t="shared" si="32"/>
        <v>0</v>
      </c>
      <c r="Y166" s="88"/>
    </row>
    <row r="167" spans="1:25" ht="12.75">
      <c r="A167" s="12" t="s">
        <v>91</v>
      </c>
      <c r="B167" s="399" t="s">
        <v>151</v>
      </c>
      <c r="C167" s="215" t="s">
        <v>152</v>
      </c>
      <c r="D167" s="47">
        <f t="shared" si="38"/>
        <v>222.04</v>
      </c>
      <c r="E167" s="47">
        <f t="shared" si="33"/>
        <v>0</v>
      </c>
      <c r="F167" s="86"/>
      <c r="G167" s="86"/>
      <c r="H167" s="47">
        <f t="shared" si="34"/>
        <v>200</v>
      </c>
      <c r="I167" s="86">
        <v>200</v>
      </c>
      <c r="J167" s="86"/>
      <c r="K167" s="47">
        <f t="shared" si="35"/>
        <v>22.04</v>
      </c>
      <c r="L167" s="86">
        <v>22.04</v>
      </c>
      <c r="M167" s="86"/>
      <c r="N167" s="86"/>
      <c r="O167" s="47">
        <f t="shared" si="29"/>
        <v>0</v>
      </c>
      <c r="P167" s="86"/>
      <c r="Q167" s="47">
        <f t="shared" si="30"/>
        <v>0</v>
      </c>
      <c r="R167" s="86"/>
      <c r="S167" s="47">
        <f t="shared" si="36"/>
        <v>0</v>
      </c>
      <c r="T167" s="86"/>
      <c r="U167" s="86"/>
      <c r="V167" s="47">
        <f t="shared" si="31"/>
        <v>0</v>
      </c>
      <c r="W167" s="86"/>
      <c r="X167" s="47">
        <f t="shared" si="32"/>
        <v>0</v>
      </c>
      <c r="Y167" s="86"/>
    </row>
    <row r="168" spans="1:25" ht="13.5" thickBot="1">
      <c r="A168" s="78"/>
      <c r="B168" s="398"/>
      <c r="C168" s="216" t="s">
        <v>153</v>
      </c>
      <c r="D168" s="73">
        <f t="shared" si="38"/>
        <v>301.47</v>
      </c>
      <c r="E168" s="73">
        <f t="shared" si="33"/>
        <v>0</v>
      </c>
      <c r="F168" s="88"/>
      <c r="G168" s="88"/>
      <c r="H168" s="73">
        <f t="shared" si="34"/>
        <v>271.54</v>
      </c>
      <c r="I168" s="88">
        <v>271.54</v>
      </c>
      <c r="J168" s="88"/>
      <c r="K168" s="73">
        <f t="shared" si="35"/>
        <v>29.93</v>
      </c>
      <c r="L168" s="88">
        <v>29.93</v>
      </c>
      <c r="M168" s="88"/>
      <c r="N168" s="88"/>
      <c r="O168" s="73">
        <f aca="true" t="shared" si="39" ref="O168:O194">P168</f>
        <v>0</v>
      </c>
      <c r="P168" s="88"/>
      <c r="Q168" s="73">
        <f aca="true" t="shared" si="40" ref="Q168:Q194">R168</f>
        <v>0</v>
      </c>
      <c r="R168" s="88"/>
      <c r="S168" s="73">
        <f t="shared" si="36"/>
        <v>0</v>
      </c>
      <c r="T168" s="88"/>
      <c r="U168" s="88"/>
      <c r="V168" s="73">
        <f aca="true" t="shared" si="41" ref="V168:V194">W168</f>
        <v>0</v>
      </c>
      <c r="W168" s="88"/>
      <c r="X168" s="73">
        <f aca="true" t="shared" si="42" ref="X168:X194">Y168</f>
        <v>0</v>
      </c>
      <c r="Y168" s="88"/>
    </row>
    <row r="169" spans="1:25" ht="12.75">
      <c r="A169" s="12" t="s">
        <v>44</v>
      </c>
      <c r="B169" s="399" t="s">
        <v>154</v>
      </c>
      <c r="C169" s="215" t="s">
        <v>27</v>
      </c>
      <c r="D169" s="47">
        <f t="shared" si="38"/>
        <v>794</v>
      </c>
      <c r="E169" s="47">
        <f aca="true" t="shared" si="43" ref="E169:E194">F169+G169</f>
        <v>0</v>
      </c>
      <c r="F169" s="86"/>
      <c r="G169" s="86"/>
      <c r="H169" s="47">
        <f aca="true" t="shared" si="44" ref="H169:H194">I169+J169</f>
        <v>700</v>
      </c>
      <c r="I169" s="86">
        <v>700</v>
      </c>
      <c r="J169" s="86"/>
      <c r="K169" s="47">
        <f aca="true" t="shared" si="45" ref="K169:K194">L169+M169</f>
        <v>94</v>
      </c>
      <c r="L169" s="86">
        <v>94</v>
      </c>
      <c r="M169" s="86"/>
      <c r="N169" s="86"/>
      <c r="O169" s="47">
        <f t="shared" si="39"/>
        <v>0</v>
      </c>
      <c r="P169" s="86"/>
      <c r="Q169" s="47">
        <f t="shared" si="40"/>
        <v>0</v>
      </c>
      <c r="R169" s="86"/>
      <c r="S169" s="47">
        <f aca="true" t="shared" si="46" ref="S169:S194">T169+U169</f>
        <v>0</v>
      </c>
      <c r="T169" s="86"/>
      <c r="U169" s="86"/>
      <c r="V169" s="47">
        <f t="shared" si="41"/>
        <v>0</v>
      </c>
      <c r="W169" s="86"/>
      <c r="X169" s="47">
        <f t="shared" si="42"/>
        <v>0</v>
      </c>
      <c r="Y169" s="86"/>
    </row>
    <row r="170" spans="1:25" ht="13.5" thickBot="1">
      <c r="A170" s="78"/>
      <c r="B170" s="398"/>
      <c r="C170" s="216" t="s">
        <v>153</v>
      </c>
      <c r="D170" s="73">
        <f t="shared" si="38"/>
        <v>203.14000000000001</v>
      </c>
      <c r="E170" s="73">
        <f t="shared" si="43"/>
        <v>0</v>
      </c>
      <c r="F170" s="88"/>
      <c r="G170" s="88"/>
      <c r="H170" s="73">
        <f t="shared" si="44"/>
        <v>179.09</v>
      </c>
      <c r="I170" s="88">
        <v>179.09</v>
      </c>
      <c r="J170" s="88"/>
      <c r="K170" s="73">
        <f t="shared" si="45"/>
        <v>24.05</v>
      </c>
      <c r="L170" s="88">
        <v>24.05</v>
      </c>
      <c r="M170" s="88"/>
      <c r="N170" s="88"/>
      <c r="O170" s="73">
        <f t="shared" si="39"/>
        <v>0</v>
      </c>
      <c r="P170" s="88"/>
      <c r="Q170" s="73">
        <f t="shared" si="40"/>
        <v>0</v>
      </c>
      <c r="R170" s="88"/>
      <c r="S170" s="73">
        <f t="shared" si="46"/>
        <v>0</v>
      </c>
      <c r="T170" s="88"/>
      <c r="U170" s="88"/>
      <c r="V170" s="73">
        <f t="shared" si="41"/>
        <v>0</v>
      </c>
      <c r="W170" s="88"/>
      <c r="X170" s="73">
        <f t="shared" si="42"/>
        <v>0</v>
      </c>
      <c r="Y170" s="88"/>
    </row>
    <row r="171" spans="1:25" ht="12.75">
      <c r="A171" s="12" t="s">
        <v>132</v>
      </c>
      <c r="B171" s="399" t="s">
        <v>155</v>
      </c>
      <c r="C171" s="215" t="s">
        <v>152</v>
      </c>
      <c r="D171" s="47">
        <f t="shared" si="38"/>
        <v>0</v>
      </c>
      <c r="E171" s="47">
        <f t="shared" si="43"/>
        <v>0</v>
      </c>
      <c r="F171" s="86"/>
      <c r="G171" s="86"/>
      <c r="H171" s="47">
        <f t="shared" si="44"/>
        <v>0</v>
      </c>
      <c r="I171" s="86"/>
      <c r="J171" s="86"/>
      <c r="K171" s="47">
        <f t="shared" si="45"/>
        <v>0</v>
      </c>
      <c r="L171" s="86"/>
      <c r="M171" s="86"/>
      <c r="N171" s="86"/>
      <c r="O171" s="47">
        <f t="shared" si="39"/>
        <v>0</v>
      </c>
      <c r="P171" s="86"/>
      <c r="Q171" s="47">
        <f t="shared" si="40"/>
        <v>0</v>
      </c>
      <c r="R171" s="86"/>
      <c r="S171" s="47">
        <f t="shared" si="46"/>
        <v>0</v>
      </c>
      <c r="T171" s="86"/>
      <c r="U171" s="86"/>
      <c r="V171" s="47">
        <f t="shared" si="41"/>
        <v>0</v>
      </c>
      <c r="W171" s="86"/>
      <c r="X171" s="47">
        <f t="shared" si="42"/>
        <v>0</v>
      </c>
      <c r="Y171" s="86"/>
    </row>
    <row r="172" spans="1:25" ht="13.5" thickBot="1">
      <c r="A172" s="78"/>
      <c r="B172" s="398"/>
      <c r="C172" s="216" t="s">
        <v>153</v>
      </c>
      <c r="D172" s="73">
        <f t="shared" si="38"/>
        <v>0</v>
      </c>
      <c r="E172" s="73">
        <f t="shared" si="43"/>
        <v>0</v>
      </c>
      <c r="F172" s="88"/>
      <c r="G172" s="88"/>
      <c r="H172" s="73">
        <f t="shared" si="44"/>
        <v>0</v>
      </c>
      <c r="I172" s="88"/>
      <c r="J172" s="88"/>
      <c r="K172" s="73">
        <f t="shared" si="45"/>
        <v>0</v>
      </c>
      <c r="L172" s="88"/>
      <c r="M172" s="88"/>
      <c r="N172" s="88"/>
      <c r="O172" s="73">
        <f t="shared" si="39"/>
        <v>0</v>
      </c>
      <c r="P172" s="88"/>
      <c r="Q172" s="73">
        <f t="shared" si="40"/>
        <v>0</v>
      </c>
      <c r="R172" s="88"/>
      <c r="S172" s="73">
        <f t="shared" si="46"/>
        <v>0</v>
      </c>
      <c r="T172" s="88"/>
      <c r="U172" s="88"/>
      <c r="V172" s="73">
        <f t="shared" si="41"/>
        <v>0</v>
      </c>
      <c r="W172" s="88"/>
      <c r="X172" s="73">
        <f t="shared" si="42"/>
        <v>0</v>
      </c>
      <c r="Y172" s="88"/>
    </row>
    <row r="173" spans="1:25" ht="12.75">
      <c r="A173" s="12" t="s">
        <v>156</v>
      </c>
      <c r="B173" s="399" t="s">
        <v>157</v>
      </c>
      <c r="C173" s="215" t="s">
        <v>27</v>
      </c>
      <c r="D173" s="47">
        <f t="shared" si="38"/>
        <v>102</v>
      </c>
      <c r="E173" s="47">
        <f t="shared" si="43"/>
        <v>0</v>
      </c>
      <c r="F173" s="86"/>
      <c r="G173" s="86"/>
      <c r="H173" s="47">
        <f t="shared" si="44"/>
        <v>102</v>
      </c>
      <c r="I173" s="86">
        <v>102</v>
      </c>
      <c r="J173" s="86"/>
      <c r="K173" s="47">
        <f t="shared" si="45"/>
        <v>0</v>
      </c>
      <c r="L173" s="86"/>
      <c r="M173" s="86"/>
      <c r="N173" s="86"/>
      <c r="O173" s="47">
        <f t="shared" si="39"/>
        <v>0</v>
      </c>
      <c r="P173" s="86"/>
      <c r="Q173" s="47">
        <f t="shared" si="40"/>
        <v>0</v>
      </c>
      <c r="R173" s="86"/>
      <c r="S173" s="47">
        <f t="shared" si="46"/>
        <v>0</v>
      </c>
      <c r="T173" s="86"/>
      <c r="U173" s="86"/>
      <c r="V173" s="47">
        <f t="shared" si="41"/>
        <v>0</v>
      </c>
      <c r="W173" s="86"/>
      <c r="X173" s="47">
        <f t="shared" si="42"/>
        <v>0</v>
      </c>
      <c r="Y173" s="86"/>
    </row>
    <row r="174" spans="1:25" ht="13.5" thickBot="1">
      <c r="A174" s="78"/>
      <c r="B174" s="398"/>
      <c r="C174" s="216" t="s">
        <v>37</v>
      </c>
      <c r="D174" s="73">
        <f t="shared" si="38"/>
        <v>867</v>
      </c>
      <c r="E174" s="73">
        <f t="shared" si="43"/>
        <v>0</v>
      </c>
      <c r="F174" s="88"/>
      <c r="G174" s="88"/>
      <c r="H174" s="73">
        <f t="shared" si="44"/>
        <v>867</v>
      </c>
      <c r="I174" s="88">
        <v>867</v>
      </c>
      <c r="J174" s="88"/>
      <c r="K174" s="73">
        <f t="shared" si="45"/>
        <v>0</v>
      </c>
      <c r="L174" s="88"/>
      <c r="M174" s="88"/>
      <c r="N174" s="88"/>
      <c r="O174" s="73">
        <f t="shared" si="39"/>
        <v>0</v>
      </c>
      <c r="P174" s="88"/>
      <c r="Q174" s="73">
        <f t="shared" si="40"/>
        <v>0</v>
      </c>
      <c r="R174" s="88"/>
      <c r="S174" s="73">
        <f t="shared" si="46"/>
        <v>0</v>
      </c>
      <c r="T174" s="88"/>
      <c r="U174" s="88"/>
      <c r="V174" s="73">
        <f t="shared" si="41"/>
        <v>0</v>
      </c>
      <c r="W174" s="88"/>
      <c r="X174" s="73">
        <f t="shared" si="42"/>
        <v>0</v>
      </c>
      <c r="Y174" s="88"/>
    </row>
    <row r="175" spans="1:25" ht="12.75">
      <c r="A175" s="12" t="s">
        <v>158</v>
      </c>
      <c r="B175" s="399" t="s">
        <v>159</v>
      </c>
      <c r="C175" s="215" t="s">
        <v>27</v>
      </c>
      <c r="D175" s="47">
        <f aca="true" t="shared" si="47" ref="D175:D194">E175+H175+K175+O175+Q175+S175+V175+X175</f>
        <v>4421</v>
      </c>
      <c r="E175" s="47">
        <f t="shared" si="43"/>
        <v>0</v>
      </c>
      <c r="F175" s="86"/>
      <c r="G175" s="86"/>
      <c r="H175" s="47">
        <f t="shared" si="44"/>
        <v>4153</v>
      </c>
      <c r="I175" s="86">
        <v>4153</v>
      </c>
      <c r="J175" s="86"/>
      <c r="K175" s="47">
        <f t="shared" si="45"/>
        <v>268</v>
      </c>
      <c r="L175" s="86">
        <v>268</v>
      </c>
      <c r="M175" s="86"/>
      <c r="N175" s="86"/>
      <c r="O175" s="47">
        <f t="shared" si="39"/>
        <v>0</v>
      </c>
      <c r="P175" s="86"/>
      <c r="Q175" s="47">
        <f t="shared" si="40"/>
        <v>0</v>
      </c>
      <c r="R175" s="86"/>
      <c r="S175" s="47">
        <f t="shared" si="46"/>
        <v>0</v>
      </c>
      <c r="T175" s="86"/>
      <c r="U175" s="86"/>
      <c r="V175" s="47">
        <f t="shared" si="41"/>
        <v>0</v>
      </c>
      <c r="W175" s="86"/>
      <c r="X175" s="47">
        <f t="shared" si="42"/>
        <v>0</v>
      </c>
      <c r="Y175" s="86"/>
    </row>
    <row r="176" spans="1:25" ht="13.5" thickBot="1">
      <c r="A176" s="78"/>
      <c r="B176" s="398"/>
      <c r="C176" s="216" t="s">
        <v>37</v>
      </c>
      <c r="D176" s="73">
        <f t="shared" si="47"/>
        <v>2892.41</v>
      </c>
      <c r="E176" s="73">
        <f t="shared" si="43"/>
        <v>0</v>
      </c>
      <c r="F176" s="88"/>
      <c r="G176" s="88"/>
      <c r="H176" s="73">
        <f t="shared" si="44"/>
        <v>2699.45</v>
      </c>
      <c r="I176" s="88">
        <v>2699.45</v>
      </c>
      <c r="J176" s="88"/>
      <c r="K176" s="73">
        <f t="shared" si="45"/>
        <v>192.96</v>
      </c>
      <c r="L176" s="88">
        <v>192.96</v>
      </c>
      <c r="M176" s="88"/>
      <c r="N176" s="88"/>
      <c r="O176" s="73">
        <f t="shared" si="39"/>
        <v>0</v>
      </c>
      <c r="P176" s="88"/>
      <c r="Q176" s="73">
        <f t="shared" si="40"/>
        <v>0</v>
      </c>
      <c r="R176" s="88"/>
      <c r="S176" s="73">
        <f t="shared" si="46"/>
        <v>0</v>
      </c>
      <c r="T176" s="88"/>
      <c r="U176" s="88"/>
      <c r="V176" s="73">
        <f t="shared" si="41"/>
        <v>0</v>
      </c>
      <c r="W176" s="88"/>
      <c r="X176" s="73">
        <f t="shared" si="42"/>
        <v>0</v>
      </c>
      <c r="Y176" s="88"/>
    </row>
    <row r="177" spans="1:25" ht="12.75">
      <c r="A177" s="12" t="s">
        <v>160</v>
      </c>
      <c r="B177" s="399" t="s">
        <v>161</v>
      </c>
      <c r="C177" s="215" t="s">
        <v>27</v>
      </c>
      <c r="D177" s="47">
        <f t="shared" si="47"/>
        <v>5290</v>
      </c>
      <c r="E177" s="47">
        <f t="shared" si="43"/>
        <v>0</v>
      </c>
      <c r="F177" s="86"/>
      <c r="G177" s="86"/>
      <c r="H177" s="47">
        <f t="shared" si="44"/>
        <v>5010</v>
      </c>
      <c r="I177" s="86">
        <v>5010</v>
      </c>
      <c r="J177" s="86"/>
      <c r="K177" s="47">
        <f t="shared" si="45"/>
        <v>280</v>
      </c>
      <c r="L177" s="86">
        <v>280</v>
      </c>
      <c r="M177" s="86"/>
      <c r="N177" s="86"/>
      <c r="O177" s="47">
        <f t="shared" si="39"/>
        <v>0</v>
      </c>
      <c r="P177" s="86"/>
      <c r="Q177" s="47">
        <f t="shared" si="40"/>
        <v>0</v>
      </c>
      <c r="R177" s="86"/>
      <c r="S177" s="47">
        <f t="shared" si="46"/>
        <v>0</v>
      </c>
      <c r="T177" s="86"/>
      <c r="U177" s="86"/>
      <c r="V177" s="47">
        <f t="shared" si="41"/>
        <v>0</v>
      </c>
      <c r="W177" s="86"/>
      <c r="X177" s="47">
        <f t="shared" si="42"/>
        <v>0</v>
      </c>
      <c r="Y177" s="86"/>
    </row>
    <row r="178" spans="1:25" ht="13.5" thickBot="1">
      <c r="A178" s="78"/>
      <c r="B178" s="398"/>
      <c r="C178" s="216" t="s">
        <v>37</v>
      </c>
      <c r="D178" s="73">
        <f t="shared" si="47"/>
        <v>714.15</v>
      </c>
      <c r="E178" s="73">
        <f t="shared" si="43"/>
        <v>0</v>
      </c>
      <c r="F178" s="88"/>
      <c r="G178" s="88"/>
      <c r="H178" s="73">
        <f t="shared" si="44"/>
        <v>676.35</v>
      </c>
      <c r="I178" s="88">
        <v>676.35</v>
      </c>
      <c r="J178" s="88"/>
      <c r="K178" s="73">
        <f t="shared" si="45"/>
        <v>37.8</v>
      </c>
      <c r="L178" s="88">
        <v>37.8</v>
      </c>
      <c r="M178" s="88"/>
      <c r="N178" s="88"/>
      <c r="O178" s="73">
        <f t="shared" si="39"/>
        <v>0</v>
      </c>
      <c r="P178" s="88"/>
      <c r="Q178" s="73">
        <f t="shared" si="40"/>
        <v>0</v>
      </c>
      <c r="R178" s="88"/>
      <c r="S178" s="73">
        <f t="shared" si="46"/>
        <v>0</v>
      </c>
      <c r="T178" s="88"/>
      <c r="U178" s="88"/>
      <c r="V178" s="73">
        <f t="shared" si="41"/>
        <v>0</v>
      </c>
      <c r="W178" s="88"/>
      <c r="X178" s="73">
        <f t="shared" si="42"/>
        <v>0</v>
      </c>
      <c r="Y178" s="88"/>
    </row>
    <row r="179" spans="1:25" ht="12.75">
      <c r="A179" s="12" t="s">
        <v>162</v>
      </c>
      <c r="B179" s="399" t="s">
        <v>163</v>
      </c>
      <c r="C179" s="215" t="s">
        <v>27</v>
      </c>
      <c r="D179" s="47">
        <f t="shared" si="47"/>
        <v>0</v>
      </c>
      <c r="E179" s="47">
        <f t="shared" si="43"/>
        <v>0</v>
      </c>
      <c r="F179" s="86"/>
      <c r="G179" s="86"/>
      <c r="H179" s="47">
        <f t="shared" si="44"/>
        <v>0</v>
      </c>
      <c r="I179" s="86"/>
      <c r="J179" s="86"/>
      <c r="K179" s="47">
        <f t="shared" si="45"/>
        <v>0</v>
      </c>
      <c r="L179" s="86"/>
      <c r="M179" s="86"/>
      <c r="N179" s="86"/>
      <c r="O179" s="47">
        <f t="shared" si="39"/>
        <v>0</v>
      </c>
      <c r="P179" s="86"/>
      <c r="Q179" s="47">
        <f t="shared" si="40"/>
        <v>0</v>
      </c>
      <c r="R179" s="86"/>
      <c r="S179" s="47">
        <f t="shared" si="46"/>
        <v>0</v>
      </c>
      <c r="T179" s="86"/>
      <c r="U179" s="86"/>
      <c r="V179" s="47">
        <f t="shared" si="41"/>
        <v>0</v>
      </c>
      <c r="W179" s="86"/>
      <c r="X179" s="47">
        <f t="shared" si="42"/>
        <v>0</v>
      </c>
      <c r="Y179" s="86"/>
    </row>
    <row r="180" spans="1:25" ht="13.5" thickBot="1">
      <c r="A180" s="78"/>
      <c r="B180" s="398"/>
      <c r="C180" s="216" t="s">
        <v>37</v>
      </c>
      <c r="D180" s="73">
        <f t="shared" si="47"/>
        <v>0</v>
      </c>
      <c r="E180" s="73">
        <f t="shared" si="43"/>
        <v>0</v>
      </c>
      <c r="F180" s="88"/>
      <c r="G180" s="88"/>
      <c r="H180" s="73">
        <f t="shared" si="44"/>
        <v>0</v>
      </c>
      <c r="I180" s="88"/>
      <c r="J180" s="88"/>
      <c r="K180" s="73">
        <f t="shared" si="45"/>
        <v>0</v>
      </c>
      <c r="L180" s="88"/>
      <c r="M180" s="88"/>
      <c r="N180" s="88"/>
      <c r="O180" s="73">
        <f t="shared" si="39"/>
        <v>0</v>
      </c>
      <c r="P180" s="88"/>
      <c r="Q180" s="73">
        <f t="shared" si="40"/>
        <v>0</v>
      </c>
      <c r="R180" s="88"/>
      <c r="S180" s="73">
        <f t="shared" si="46"/>
        <v>0</v>
      </c>
      <c r="T180" s="88"/>
      <c r="U180" s="88"/>
      <c r="V180" s="73">
        <f t="shared" si="41"/>
        <v>0</v>
      </c>
      <c r="W180" s="88"/>
      <c r="X180" s="73">
        <f t="shared" si="42"/>
        <v>0</v>
      </c>
      <c r="Y180" s="88"/>
    </row>
    <row r="181" spans="1:25" ht="12.75">
      <c r="A181" s="9" t="s">
        <v>164</v>
      </c>
      <c r="B181" s="399" t="s">
        <v>202</v>
      </c>
      <c r="C181" s="215" t="s">
        <v>27</v>
      </c>
      <c r="D181" s="47">
        <f t="shared" si="47"/>
        <v>309</v>
      </c>
      <c r="E181" s="47">
        <f>F181+G181</f>
        <v>0</v>
      </c>
      <c r="F181" s="86"/>
      <c r="G181" s="86"/>
      <c r="H181" s="47">
        <f>I181+J181</f>
        <v>309</v>
      </c>
      <c r="I181" s="86">
        <v>309</v>
      </c>
      <c r="J181" s="86"/>
      <c r="K181" s="47">
        <f>L181+M181</f>
        <v>0</v>
      </c>
      <c r="L181" s="86"/>
      <c r="M181" s="86"/>
      <c r="N181" s="86"/>
      <c r="O181" s="47">
        <f>P181</f>
        <v>0</v>
      </c>
      <c r="P181" s="86"/>
      <c r="Q181" s="47">
        <f>R181</f>
        <v>0</v>
      </c>
      <c r="R181" s="86"/>
      <c r="S181" s="47">
        <f>T181+U181</f>
        <v>0</v>
      </c>
      <c r="T181" s="86"/>
      <c r="U181" s="86"/>
      <c r="V181" s="47">
        <f>W181</f>
        <v>0</v>
      </c>
      <c r="W181" s="86"/>
      <c r="X181" s="47">
        <f>Y181</f>
        <v>0</v>
      </c>
      <c r="Y181" s="86"/>
    </row>
    <row r="182" spans="1:25" ht="13.5" thickBot="1">
      <c r="A182" s="78"/>
      <c r="B182" s="398"/>
      <c r="C182" s="216" t="s">
        <v>37</v>
      </c>
      <c r="D182" s="73">
        <f t="shared" si="47"/>
        <v>374.82</v>
      </c>
      <c r="E182" s="73">
        <f>F182+G182</f>
        <v>0</v>
      </c>
      <c r="F182" s="88"/>
      <c r="G182" s="88"/>
      <c r="H182" s="73">
        <f>I182+J182</f>
        <v>374.82</v>
      </c>
      <c r="I182" s="88">
        <v>374.82</v>
      </c>
      <c r="J182" s="88"/>
      <c r="K182" s="73">
        <f>L182+M182</f>
        <v>0</v>
      </c>
      <c r="L182" s="88"/>
      <c r="M182" s="88"/>
      <c r="N182" s="88"/>
      <c r="O182" s="73">
        <f>P182</f>
        <v>0</v>
      </c>
      <c r="P182" s="88"/>
      <c r="Q182" s="73">
        <f>R182</f>
        <v>0</v>
      </c>
      <c r="R182" s="88"/>
      <c r="S182" s="73">
        <f>T182+U182</f>
        <v>0</v>
      </c>
      <c r="T182" s="88"/>
      <c r="U182" s="88"/>
      <c r="V182" s="73">
        <f>W182</f>
        <v>0</v>
      </c>
      <c r="W182" s="88"/>
      <c r="X182" s="73">
        <f>Y182</f>
        <v>0</v>
      </c>
      <c r="Y182" s="88"/>
    </row>
    <row r="183" spans="1:25" ht="12.75">
      <c r="A183" s="12" t="s">
        <v>166</v>
      </c>
      <c r="B183" s="399" t="s">
        <v>165</v>
      </c>
      <c r="C183" s="215" t="s">
        <v>27</v>
      </c>
      <c r="D183" s="47">
        <f t="shared" si="47"/>
        <v>77</v>
      </c>
      <c r="E183" s="47">
        <f t="shared" si="43"/>
        <v>0</v>
      </c>
      <c r="F183" s="86"/>
      <c r="G183" s="86"/>
      <c r="H183" s="47">
        <f t="shared" si="44"/>
        <v>73</v>
      </c>
      <c r="I183" s="86">
        <v>73</v>
      </c>
      <c r="J183" s="86"/>
      <c r="K183" s="47">
        <f t="shared" si="45"/>
        <v>4</v>
      </c>
      <c r="L183" s="86">
        <v>4</v>
      </c>
      <c r="M183" s="86"/>
      <c r="N183" s="86"/>
      <c r="O183" s="47">
        <f t="shared" si="39"/>
        <v>0</v>
      </c>
      <c r="P183" s="86"/>
      <c r="Q183" s="47">
        <f t="shared" si="40"/>
        <v>0</v>
      </c>
      <c r="R183" s="86"/>
      <c r="S183" s="47">
        <f t="shared" si="46"/>
        <v>0</v>
      </c>
      <c r="T183" s="86"/>
      <c r="U183" s="86"/>
      <c r="V183" s="47">
        <f t="shared" si="41"/>
        <v>0</v>
      </c>
      <c r="W183" s="86"/>
      <c r="X183" s="47">
        <f t="shared" si="42"/>
        <v>0</v>
      </c>
      <c r="Y183" s="86"/>
    </row>
    <row r="184" spans="1:25" ht="13.5" thickBot="1">
      <c r="A184" s="78"/>
      <c r="B184" s="398"/>
      <c r="C184" s="216" t="s">
        <v>37</v>
      </c>
      <c r="D184" s="73">
        <f t="shared" si="47"/>
        <v>97.78999999999999</v>
      </c>
      <c r="E184" s="73">
        <f t="shared" si="43"/>
        <v>0</v>
      </c>
      <c r="F184" s="88"/>
      <c r="G184" s="88"/>
      <c r="H184" s="73">
        <f t="shared" si="44"/>
        <v>92.71</v>
      </c>
      <c r="I184" s="88">
        <v>92.71</v>
      </c>
      <c r="J184" s="88"/>
      <c r="K184" s="73">
        <f t="shared" si="45"/>
        <v>5.08</v>
      </c>
      <c r="L184" s="88">
        <v>5.08</v>
      </c>
      <c r="M184" s="88"/>
      <c r="N184" s="88"/>
      <c r="O184" s="73">
        <f t="shared" si="39"/>
        <v>0</v>
      </c>
      <c r="P184" s="88"/>
      <c r="Q184" s="73">
        <f t="shared" si="40"/>
        <v>0</v>
      </c>
      <c r="R184" s="88"/>
      <c r="S184" s="73">
        <f t="shared" si="46"/>
        <v>0</v>
      </c>
      <c r="T184" s="88"/>
      <c r="U184" s="88"/>
      <c r="V184" s="73">
        <f t="shared" si="41"/>
        <v>0</v>
      </c>
      <c r="W184" s="88"/>
      <c r="X184" s="73">
        <f t="shared" si="42"/>
        <v>0</v>
      </c>
      <c r="Y184" s="88"/>
    </row>
    <row r="185" spans="1:25" ht="12.75">
      <c r="A185" s="12" t="s">
        <v>168</v>
      </c>
      <c r="B185" s="399" t="s">
        <v>167</v>
      </c>
      <c r="C185" s="215" t="s">
        <v>27</v>
      </c>
      <c r="D185" s="47">
        <f t="shared" si="47"/>
        <v>3869</v>
      </c>
      <c r="E185" s="47">
        <f t="shared" si="43"/>
        <v>0</v>
      </c>
      <c r="F185" s="86"/>
      <c r="G185" s="86"/>
      <c r="H185" s="47">
        <f t="shared" si="44"/>
        <v>3280</v>
      </c>
      <c r="I185" s="86">
        <v>3280</v>
      </c>
      <c r="J185" s="86"/>
      <c r="K185" s="47">
        <f t="shared" si="45"/>
        <v>589</v>
      </c>
      <c r="L185" s="86">
        <v>589</v>
      </c>
      <c r="M185" s="86"/>
      <c r="N185" s="86"/>
      <c r="O185" s="47">
        <f t="shared" si="39"/>
        <v>0</v>
      </c>
      <c r="P185" s="86"/>
      <c r="Q185" s="47">
        <f t="shared" si="40"/>
        <v>0</v>
      </c>
      <c r="R185" s="86"/>
      <c r="S185" s="47">
        <f t="shared" si="46"/>
        <v>0</v>
      </c>
      <c r="T185" s="86"/>
      <c r="U185" s="86"/>
      <c r="V185" s="47">
        <f t="shared" si="41"/>
        <v>0</v>
      </c>
      <c r="W185" s="86"/>
      <c r="X185" s="47">
        <f t="shared" si="42"/>
        <v>0</v>
      </c>
      <c r="Y185" s="86"/>
    </row>
    <row r="186" spans="1:25" ht="13.5" thickBot="1">
      <c r="A186" s="78"/>
      <c r="B186" s="398"/>
      <c r="C186" s="216" t="s">
        <v>37</v>
      </c>
      <c r="D186" s="73">
        <f t="shared" si="47"/>
        <v>290.92</v>
      </c>
      <c r="E186" s="73">
        <f t="shared" si="43"/>
        <v>0</v>
      </c>
      <c r="F186" s="88"/>
      <c r="G186" s="88"/>
      <c r="H186" s="73">
        <f t="shared" si="44"/>
        <v>246.63</v>
      </c>
      <c r="I186" s="88">
        <v>246.63</v>
      </c>
      <c r="J186" s="88"/>
      <c r="K186" s="73">
        <f t="shared" si="45"/>
        <v>44.29</v>
      </c>
      <c r="L186" s="88">
        <v>44.29</v>
      </c>
      <c r="M186" s="88"/>
      <c r="N186" s="88"/>
      <c r="O186" s="73">
        <f t="shared" si="39"/>
        <v>0</v>
      </c>
      <c r="P186" s="88"/>
      <c r="Q186" s="73">
        <f t="shared" si="40"/>
        <v>0</v>
      </c>
      <c r="R186" s="88"/>
      <c r="S186" s="73">
        <f t="shared" si="46"/>
        <v>0</v>
      </c>
      <c r="T186" s="88"/>
      <c r="U186" s="88"/>
      <c r="V186" s="73">
        <f t="shared" si="41"/>
        <v>0</v>
      </c>
      <c r="W186" s="88"/>
      <c r="X186" s="73">
        <f t="shared" si="42"/>
        <v>0</v>
      </c>
      <c r="Y186" s="88"/>
    </row>
    <row r="187" spans="1:25" ht="12.75">
      <c r="A187" s="12" t="s">
        <v>170</v>
      </c>
      <c r="B187" s="399" t="s">
        <v>169</v>
      </c>
      <c r="C187" s="215" t="s">
        <v>27</v>
      </c>
      <c r="D187" s="47">
        <f t="shared" si="47"/>
        <v>5035</v>
      </c>
      <c r="E187" s="47">
        <f t="shared" si="43"/>
        <v>0</v>
      </c>
      <c r="F187" s="86"/>
      <c r="G187" s="86"/>
      <c r="H187" s="47">
        <f t="shared" si="44"/>
        <v>4368</v>
      </c>
      <c r="I187" s="86">
        <v>4368</v>
      </c>
      <c r="J187" s="86"/>
      <c r="K187" s="47">
        <f t="shared" si="45"/>
        <v>667</v>
      </c>
      <c r="L187" s="86">
        <v>667</v>
      </c>
      <c r="M187" s="86"/>
      <c r="N187" s="86"/>
      <c r="O187" s="47">
        <f t="shared" si="39"/>
        <v>0</v>
      </c>
      <c r="P187" s="86"/>
      <c r="Q187" s="47">
        <f t="shared" si="40"/>
        <v>0</v>
      </c>
      <c r="R187" s="86"/>
      <c r="S187" s="47">
        <f t="shared" si="46"/>
        <v>0</v>
      </c>
      <c r="T187" s="86"/>
      <c r="U187" s="86"/>
      <c r="V187" s="47">
        <f t="shared" si="41"/>
        <v>0</v>
      </c>
      <c r="W187" s="86"/>
      <c r="X187" s="47">
        <f t="shared" si="42"/>
        <v>0</v>
      </c>
      <c r="Y187" s="86"/>
    </row>
    <row r="188" spans="1:25" ht="15.75" customHeight="1" thickBot="1">
      <c r="A188" s="78"/>
      <c r="B188" s="398"/>
      <c r="C188" s="216" t="s">
        <v>37</v>
      </c>
      <c r="D188" s="73">
        <f t="shared" si="47"/>
        <v>884.86</v>
      </c>
      <c r="E188" s="73">
        <f t="shared" si="43"/>
        <v>0</v>
      </c>
      <c r="F188" s="88"/>
      <c r="G188" s="88"/>
      <c r="H188" s="73">
        <f t="shared" si="44"/>
        <v>767.64</v>
      </c>
      <c r="I188" s="88">
        <v>767.64</v>
      </c>
      <c r="J188" s="88"/>
      <c r="K188" s="73">
        <f t="shared" si="45"/>
        <v>117.22</v>
      </c>
      <c r="L188" s="88">
        <v>117.22</v>
      </c>
      <c r="M188" s="88"/>
      <c r="N188" s="88"/>
      <c r="O188" s="73">
        <f t="shared" si="39"/>
        <v>0</v>
      </c>
      <c r="P188" s="88"/>
      <c r="Q188" s="73">
        <f t="shared" si="40"/>
        <v>0</v>
      </c>
      <c r="R188" s="88"/>
      <c r="S188" s="73">
        <f t="shared" si="46"/>
        <v>0</v>
      </c>
      <c r="T188" s="88"/>
      <c r="U188" s="88"/>
      <c r="V188" s="73">
        <f t="shared" si="41"/>
        <v>0</v>
      </c>
      <c r="W188" s="88"/>
      <c r="X188" s="73">
        <f t="shared" si="42"/>
        <v>0</v>
      </c>
      <c r="Y188" s="88"/>
    </row>
    <row r="189" spans="1:25" ht="16.5" customHeight="1">
      <c r="A189" s="12" t="s">
        <v>172</v>
      </c>
      <c r="B189" s="399" t="s">
        <v>394</v>
      </c>
      <c r="C189" s="215" t="s">
        <v>27</v>
      </c>
      <c r="D189" s="47">
        <f t="shared" si="47"/>
        <v>639</v>
      </c>
      <c r="E189" s="47">
        <f t="shared" si="43"/>
        <v>0</v>
      </c>
      <c r="F189" s="86"/>
      <c r="G189" s="86"/>
      <c r="H189" s="47">
        <f t="shared" si="44"/>
        <v>600</v>
      </c>
      <c r="I189" s="86">
        <v>600</v>
      </c>
      <c r="J189" s="86"/>
      <c r="K189" s="47">
        <f t="shared" si="45"/>
        <v>39</v>
      </c>
      <c r="L189" s="86">
        <v>39</v>
      </c>
      <c r="M189" s="86"/>
      <c r="N189" s="86"/>
      <c r="O189" s="47">
        <f t="shared" si="39"/>
        <v>0</v>
      </c>
      <c r="P189" s="86"/>
      <c r="Q189" s="47">
        <f t="shared" si="40"/>
        <v>0</v>
      </c>
      <c r="R189" s="86"/>
      <c r="S189" s="47">
        <f t="shared" si="46"/>
        <v>0</v>
      </c>
      <c r="T189" s="86"/>
      <c r="U189" s="86"/>
      <c r="V189" s="47">
        <f t="shared" si="41"/>
        <v>0</v>
      </c>
      <c r="W189" s="86"/>
      <c r="X189" s="47">
        <f t="shared" si="42"/>
        <v>0</v>
      </c>
      <c r="Y189" s="86"/>
    </row>
    <row r="190" spans="1:25" ht="16.5" customHeight="1" thickBot="1">
      <c r="A190" s="78"/>
      <c r="B190" s="398"/>
      <c r="C190" s="216" t="s">
        <v>37</v>
      </c>
      <c r="D190" s="73">
        <f t="shared" si="47"/>
        <v>115.34</v>
      </c>
      <c r="E190" s="73">
        <f t="shared" si="43"/>
        <v>0</v>
      </c>
      <c r="F190" s="88"/>
      <c r="G190" s="88"/>
      <c r="H190" s="73">
        <f t="shared" si="44"/>
        <v>108.3</v>
      </c>
      <c r="I190" s="88">
        <v>108.3</v>
      </c>
      <c r="J190" s="88"/>
      <c r="K190" s="73">
        <f t="shared" si="45"/>
        <v>7.04</v>
      </c>
      <c r="L190" s="88">
        <v>7.04</v>
      </c>
      <c r="M190" s="88"/>
      <c r="N190" s="88"/>
      <c r="O190" s="73">
        <f t="shared" si="39"/>
        <v>0</v>
      </c>
      <c r="P190" s="88"/>
      <c r="Q190" s="73">
        <f t="shared" si="40"/>
        <v>0</v>
      </c>
      <c r="R190" s="88"/>
      <c r="S190" s="73">
        <f t="shared" si="46"/>
        <v>0</v>
      </c>
      <c r="T190" s="88"/>
      <c r="U190" s="88"/>
      <c r="V190" s="73">
        <f t="shared" si="41"/>
        <v>0</v>
      </c>
      <c r="W190" s="88"/>
      <c r="X190" s="73">
        <f t="shared" si="42"/>
        <v>0</v>
      </c>
      <c r="Y190" s="88"/>
    </row>
    <row r="191" spans="1:25" ht="13.5" thickBot="1">
      <c r="A191" s="78" t="s">
        <v>174</v>
      </c>
      <c r="B191" s="167" t="s">
        <v>173</v>
      </c>
      <c r="C191" s="216" t="s">
        <v>152</v>
      </c>
      <c r="D191" s="73">
        <f t="shared" si="47"/>
        <v>0</v>
      </c>
      <c r="E191" s="73">
        <f t="shared" si="43"/>
        <v>0</v>
      </c>
      <c r="F191" s="88"/>
      <c r="G191" s="88"/>
      <c r="H191" s="73">
        <f t="shared" si="44"/>
        <v>0</v>
      </c>
      <c r="I191" s="88"/>
      <c r="J191" s="88"/>
      <c r="K191" s="73">
        <f t="shared" si="45"/>
        <v>0</v>
      </c>
      <c r="L191" s="88"/>
      <c r="M191" s="88"/>
      <c r="N191" s="88"/>
      <c r="O191" s="73">
        <f t="shared" si="39"/>
        <v>0</v>
      </c>
      <c r="P191" s="88"/>
      <c r="Q191" s="73">
        <f t="shared" si="40"/>
        <v>0</v>
      </c>
      <c r="R191" s="88"/>
      <c r="S191" s="73">
        <f t="shared" si="46"/>
        <v>0</v>
      </c>
      <c r="T191" s="88"/>
      <c r="U191" s="88"/>
      <c r="V191" s="73">
        <f t="shared" si="41"/>
        <v>0</v>
      </c>
      <c r="W191" s="88"/>
      <c r="X191" s="73">
        <f t="shared" si="42"/>
        <v>0</v>
      </c>
      <c r="Y191" s="88"/>
    </row>
    <row r="192" spans="1:25" ht="13.5" thickBot="1">
      <c r="A192" s="78" t="s">
        <v>203</v>
      </c>
      <c r="B192" s="167" t="s">
        <v>175</v>
      </c>
      <c r="C192" s="216" t="s">
        <v>152</v>
      </c>
      <c r="D192" s="73">
        <f t="shared" si="47"/>
        <v>12220.04</v>
      </c>
      <c r="E192" s="73">
        <f t="shared" si="43"/>
        <v>0</v>
      </c>
      <c r="F192" s="88"/>
      <c r="G192" s="88"/>
      <c r="H192" s="73">
        <f t="shared" si="44"/>
        <v>10220.1</v>
      </c>
      <c r="I192" s="88">
        <v>10220.1</v>
      </c>
      <c r="J192" s="88"/>
      <c r="K192" s="73">
        <f t="shared" si="45"/>
        <v>1999.94</v>
      </c>
      <c r="L192" s="88">
        <v>1999.94</v>
      </c>
      <c r="M192" s="88"/>
      <c r="N192" s="88"/>
      <c r="O192" s="73">
        <f t="shared" si="39"/>
        <v>0</v>
      </c>
      <c r="P192" s="88"/>
      <c r="Q192" s="73">
        <f t="shared" si="40"/>
        <v>0</v>
      </c>
      <c r="R192" s="88"/>
      <c r="S192" s="73">
        <f t="shared" si="46"/>
        <v>0</v>
      </c>
      <c r="T192" s="88"/>
      <c r="U192" s="88"/>
      <c r="V192" s="73">
        <f t="shared" si="41"/>
        <v>0</v>
      </c>
      <c r="W192" s="88"/>
      <c r="X192" s="73">
        <f t="shared" si="42"/>
        <v>0</v>
      </c>
      <c r="Y192" s="88"/>
    </row>
    <row r="193" spans="1:25" ht="12.75">
      <c r="A193" s="12"/>
      <c r="B193" s="165" t="s">
        <v>176</v>
      </c>
      <c r="C193" s="215" t="s">
        <v>152</v>
      </c>
      <c r="D193" s="47">
        <f t="shared" si="47"/>
        <v>11706.48</v>
      </c>
      <c r="E193" s="47">
        <f t="shared" si="43"/>
        <v>0</v>
      </c>
      <c r="F193" s="86"/>
      <c r="G193" s="86"/>
      <c r="H193" s="47">
        <f t="shared" si="44"/>
        <v>9706.48</v>
      </c>
      <c r="I193" s="86">
        <v>9706.48</v>
      </c>
      <c r="J193" s="86"/>
      <c r="K193" s="47">
        <f t="shared" si="45"/>
        <v>2000</v>
      </c>
      <c r="L193" s="86">
        <v>2000</v>
      </c>
      <c r="M193" s="86"/>
      <c r="N193" s="86"/>
      <c r="O193" s="47">
        <f t="shared" si="39"/>
        <v>0</v>
      </c>
      <c r="P193" s="86"/>
      <c r="Q193" s="47">
        <f t="shared" si="40"/>
        <v>0</v>
      </c>
      <c r="R193" s="86"/>
      <c r="S193" s="47">
        <f t="shared" si="46"/>
        <v>0</v>
      </c>
      <c r="T193" s="86"/>
      <c r="U193" s="86"/>
      <c r="V193" s="47">
        <f t="shared" si="41"/>
        <v>0</v>
      </c>
      <c r="W193" s="86"/>
      <c r="X193" s="47">
        <f t="shared" si="42"/>
        <v>0</v>
      </c>
      <c r="Y193" s="86"/>
    </row>
    <row r="194" spans="1:25" ht="13.5" thickBot="1">
      <c r="A194" s="7"/>
      <c r="B194" s="221" t="s">
        <v>177</v>
      </c>
      <c r="C194" s="214" t="s">
        <v>152</v>
      </c>
      <c r="D194" s="73">
        <f t="shared" si="47"/>
        <v>513.6</v>
      </c>
      <c r="E194" s="73">
        <f t="shared" si="43"/>
        <v>0</v>
      </c>
      <c r="F194" s="88"/>
      <c r="G194" s="88"/>
      <c r="H194" s="73">
        <f t="shared" si="44"/>
        <v>486.6</v>
      </c>
      <c r="I194" s="88">
        <v>486.6</v>
      </c>
      <c r="J194" s="88"/>
      <c r="K194" s="73">
        <f t="shared" si="45"/>
        <v>27</v>
      </c>
      <c r="L194" s="88">
        <v>27</v>
      </c>
      <c r="M194" s="88"/>
      <c r="N194" s="88"/>
      <c r="O194" s="73">
        <f t="shared" si="39"/>
        <v>0</v>
      </c>
      <c r="P194" s="88"/>
      <c r="Q194" s="73">
        <f t="shared" si="40"/>
        <v>0</v>
      </c>
      <c r="R194" s="88"/>
      <c r="S194" s="73">
        <f t="shared" si="46"/>
        <v>0</v>
      </c>
      <c r="T194" s="88"/>
      <c r="U194" s="88"/>
      <c r="V194" s="73">
        <f t="shared" si="41"/>
        <v>0</v>
      </c>
      <c r="W194" s="88"/>
      <c r="X194" s="73">
        <f t="shared" si="42"/>
        <v>0</v>
      </c>
      <c r="Y194" s="88"/>
    </row>
    <row r="195" spans="9:25" ht="12.75">
      <c r="I195" s="2"/>
      <c r="K195" s="11"/>
      <c r="L195" s="2"/>
      <c r="N195" s="2"/>
      <c r="P195" s="2"/>
      <c r="R195" s="2"/>
      <c r="S195" s="11"/>
      <c r="T195" s="11"/>
      <c r="V195" s="11"/>
      <c r="W195" s="11"/>
      <c r="X195" s="11"/>
      <c r="Y195" s="11"/>
    </row>
    <row r="196" spans="9:25" ht="12.75">
      <c r="I196" s="2"/>
      <c r="K196" s="11"/>
      <c r="L196" s="2"/>
      <c r="N196" s="2"/>
      <c r="P196" s="2"/>
      <c r="R196" s="2"/>
      <c r="S196" s="11"/>
      <c r="T196" s="11"/>
      <c r="V196" s="11"/>
      <c r="W196" s="11"/>
      <c r="X196" s="11"/>
      <c r="Y196" s="11"/>
    </row>
    <row r="197" spans="2:25" ht="15">
      <c r="B197" s="267" t="s">
        <v>248</v>
      </c>
      <c r="C197" s="267"/>
      <c r="D197" s="268"/>
      <c r="E197" s="337" t="s">
        <v>249</v>
      </c>
      <c r="F197" s="337"/>
      <c r="G197" s="337"/>
      <c r="H197" s="337"/>
      <c r="I197" s="337"/>
      <c r="J197" s="337"/>
      <c r="K197" s="337"/>
      <c r="L197" s="337"/>
      <c r="M197" s="337"/>
      <c r="N197" s="2"/>
      <c r="P197" s="2"/>
      <c r="R197" s="2"/>
      <c r="S197" s="11"/>
      <c r="T197" s="11"/>
      <c r="V197" s="11"/>
      <c r="W197" s="11"/>
      <c r="X197" s="11"/>
      <c r="Y197" s="11"/>
    </row>
    <row r="198" spans="5:25" ht="15">
      <c r="E198" s="337"/>
      <c r="F198" s="337"/>
      <c r="G198" s="337"/>
      <c r="H198" s="337"/>
      <c r="I198" s="337"/>
      <c r="J198" s="337"/>
      <c r="K198" s="337"/>
      <c r="L198" s="337"/>
      <c r="M198" s="337"/>
      <c r="N198" s="2"/>
      <c r="P198" s="2"/>
      <c r="R198" s="2"/>
      <c r="S198" s="11"/>
      <c r="T198" s="11"/>
      <c r="V198" s="11"/>
      <c r="W198" s="11"/>
      <c r="X198" s="11"/>
      <c r="Y198" s="11"/>
    </row>
    <row r="199" spans="2:25" ht="15">
      <c r="B199" s="267" t="s">
        <v>392</v>
      </c>
      <c r="E199" s="337" t="s">
        <v>393</v>
      </c>
      <c r="F199" s="337"/>
      <c r="G199" s="337"/>
      <c r="H199" s="337"/>
      <c r="I199" s="337"/>
      <c r="J199" s="337"/>
      <c r="K199" s="337"/>
      <c r="L199" s="337"/>
      <c r="M199" s="337"/>
      <c r="N199" s="2"/>
      <c r="P199" s="2"/>
      <c r="R199" s="2"/>
      <c r="S199" s="11"/>
      <c r="T199" s="11"/>
      <c r="V199" s="11"/>
      <c r="W199" s="11"/>
      <c r="X199" s="11"/>
      <c r="Y199" s="11"/>
    </row>
    <row r="200" spans="9:25" ht="12.75">
      <c r="I200" s="2"/>
      <c r="J200" s="11"/>
      <c r="L200" s="2"/>
      <c r="N200" s="2"/>
      <c r="P200" s="2"/>
      <c r="R200" s="2"/>
      <c r="S200" s="11"/>
      <c r="T200" s="11"/>
      <c r="V200" s="11"/>
      <c r="W200" s="11"/>
      <c r="X200" s="11"/>
      <c r="Y200" s="11"/>
    </row>
    <row r="201" spans="2:25" ht="15">
      <c r="B201" s="267" t="s">
        <v>390</v>
      </c>
      <c r="H201" s="269" t="s">
        <v>391</v>
      </c>
      <c r="I201" s="270"/>
      <c r="J201" s="269"/>
      <c r="K201" s="270"/>
      <c r="L201" s="2"/>
      <c r="N201" s="2"/>
      <c r="P201" s="2"/>
      <c r="R201" s="2"/>
      <c r="S201" s="11"/>
      <c r="T201" s="11"/>
      <c r="V201" s="11"/>
      <c r="W201" s="11"/>
      <c r="X201" s="11"/>
      <c r="Y201" s="11"/>
    </row>
  </sheetData>
  <sheetProtection/>
  <mergeCells count="102">
    <mergeCell ref="R4:W4"/>
    <mergeCell ref="R5:W5"/>
    <mergeCell ref="R1:W1"/>
    <mergeCell ref="R2:W2"/>
    <mergeCell ref="R3:W3"/>
    <mergeCell ref="B104:B105"/>
    <mergeCell ref="E197:M197"/>
    <mergeCell ref="E198:M198"/>
    <mergeCell ref="T8:X8"/>
    <mergeCell ref="B187:B188"/>
    <mergeCell ref="B189:B190"/>
    <mergeCell ref="B179:B180"/>
    <mergeCell ref="B181:B182"/>
    <mergeCell ref="B183:B184"/>
    <mergeCell ref="B185:B186"/>
    <mergeCell ref="B177:B178"/>
    <mergeCell ref="B163:B164"/>
    <mergeCell ref="B165:B166"/>
    <mergeCell ref="B167:B168"/>
    <mergeCell ref="B169:B170"/>
    <mergeCell ref="B173:B174"/>
    <mergeCell ref="B175:B176"/>
    <mergeCell ref="B171:B172"/>
    <mergeCell ref="B155:B156"/>
    <mergeCell ref="B157:B158"/>
    <mergeCell ref="B159:B160"/>
    <mergeCell ref="B161:B162"/>
    <mergeCell ref="B147:B148"/>
    <mergeCell ref="B149:B150"/>
    <mergeCell ref="B151:B152"/>
    <mergeCell ref="B153:B154"/>
    <mergeCell ref="B143:B144"/>
    <mergeCell ref="B145:B146"/>
    <mergeCell ref="B118:B119"/>
    <mergeCell ref="B120:B121"/>
    <mergeCell ref="B131:B132"/>
    <mergeCell ref="B133:B134"/>
    <mergeCell ref="B106:B107"/>
    <mergeCell ref="B108:B109"/>
    <mergeCell ref="B135:B136"/>
    <mergeCell ref="B137:B138"/>
    <mergeCell ref="B110:B111"/>
    <mergeCell ref="B112:B113"/>
    <mergeCell ref="B114:B115"/>
    <mergeCell ref="B116:B117"/>
    <mergeCell ref="A103:U103"/>
    <mergeCell ref="B76:B77"/>
    <mergeCell ref="B78:B79"/>
    <mergeCell ref="B80:B81"/>
    <mergeCell ref="B82:B83"/>
    <mergeCell ref="B84:B85"/>
    <mergeCell ref="B87:B88"/>
    <mergeCell ref="B89:B90"/>
    <mergeCell ref="B91:B92"/>
    <mergeCell ref="B67:B68"/>
    <mergeCell ref="B69:B70"/>
    <mergeCell ref="B72:B73"/>
    <mergeCell ref="B74:B75"/>
    <mergeCell ref="B59:B60"/>
    <mergeCell ref="B61:B62"/>
    <mergeCell ref="B63:B64"/>
    <mergeCell ref="B65:B66"/>
    <mergeCell ref="B51:B52"/>
    <mergeCell ref="B53:B54"/>
    <mergeCell ref="B55:B56"/>
    <mergeCell ref="B57:B58"/>
    <mergeCell ref="B43:B44"/>
    <mergeCell ref="B45:B46"/>
    <mergeCell ref="B47:B48"/>
    <mergeCell ref="B49:B50"/>
    <mergeCell ref="B39:B40"/>
    <mergeCell ref="B41:B42"/>
    <mergeCell ref="B25:B26"/>
    <mergeCell ref="B27:B28"/>
    <mergeCell ref="B29:B30"/>
    <mergeCell ref="B32:B33"/>
    <mergeCell ref="C9:C11"/>
    <mergeCell ref="D9:D11"/>
    <mergeCell ref="B34:B35"/>
    <mergeCell ref="B36:B38"/>
    <mergeCell ref="B16:B17"/>
    <mergeCell ref="B18:B19"/>
    <mergeCell ref="B21:B22"/>
    <mergeCell ref="B23:B24"/>
    <mergeCell ref="X9:Y10"/>
    <mergeCell ref="E10:G10"/>
    <mergeCell ref="H10:J10"/>
    <mergeCell ref="K10:N10"/>
    <mergeCell ref="O10:P10"/>
    <mergeCell ref="Q10:R10"/>
    <mergeCell ref="S9:U10"/>
    <mergeCell ref="V9:W10"/>
    <mergeCell ref="E199:M199"/>
    <mergeCell ref="A1:B1"/>
    <mergeCell ref="A4:B4"/>
    <mergeCell ref="A2:B2"/>
    <mergeCell ref="A3:B3"/>
    <mergeCell ref="A5:B5"/>
    <mergeCell ref="B9:B11"/>
    <mergeCell ref="A7:O7"/>
    <mergeCell ref="A9:A11"/>
    <mergeCell ref="E9:R9"/>
  </mergeCells>
  <printOptions/>
  <pageMargins left="0" right="0.1968503937007874" top="0.5905511811023623" bottom="0.3937007874015748" header="0.5118110236220472" footer="0.5118110236220472"/>
  <pageSetup fitToHeight="6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33"/>
  <sheetViews>
    <sheetView tabSelected="1" zoomScale="75" zoomScaleNormal="75" zoomScalePageLayoutView="0" workbookViewId="0" topLeftCell="A131">
      <selection activeCell="L13" sqref="L13"/>
    </sheetView>
  </sheetViews>
  <sheetFormatPr defaultColWidth="9.00390625" defaultRowHeight="12.75"/>
  <cols>
    <col min="1" max="1" width="4.00390625" style="2" customWidth="1"/>
    <col min="2" max="2" width="38.50390625" style="2" customWidth="1"/>
    <col min="3" max="3" width="8.375" style="2" customWidth="1"/>
    <col min="4" max="4" width="9.50390625" style="11" customWidth="1"/>
    <col min="5" max="5" width="3.875" style="11" customWidth="1"/>
    <col min="6" max="6" width="3.50390625" style="2" customWidth="1"/>
    <col min="7" max="7" width="3.625" style="2" customWidth="1"/>
    <col min="8" max="8" width="2.00390625" style="2" customWidth="1"/>
    <col min="9" max="9" width="4.625" style="2" customWidth="1"/>
    <col min="10" max="10" width="9.125" style="11" customWidth="1"/>
    <col min="11" max="11" width="8.125" style="2" customWidth="1"/>
    <col min="12" max="12" width="8.50390625" style="2" customWidth="1"/>
    <col min="13" max="13" width="4.00390625" style="2" customWidth="1"/>
    <col min="14" max="14" width="3.125" style="2" customWidth="1"/>
    <col min="15" max="15" width="8.125" style="2" customWidth="1"/>
    <col min="16" max="16" width="7.625" style="2" customWidth="1"/>
    <col min="17" max="17" width="8.125" style="2" customWidth="1"/>
    <col min="18" max="19" width="5.875" style="2" customWidth="1"/>
    <col min="20" max="20" width="4.50390625" style="2" customWidth="1"/>
    <col min="21" max="21" width="4.50390625" style="11" customWidth="1"/>
    <col min="22" max="22" width="3.00390625" style="2" customWidth="1"/>
    <col min="23" max="23" width="2.875" style="2" customWidth="1"/>
    <col min="24" max="24" width="3.00390625" style="11" customWidth="1"/>
    <col min="25" max="25" width="3.125" style="11" customWidth="1"/>
    <col min="26" max="26" width="3.50390625" style="2" customWidth="1"/>
    <col min="27" max="27" width="3.625" style="2" customWidth="1"/>
    <col min="28" max="28" width="3.125" style="2" customWidth="1"/>
    <col min="29" max="29" width="3.125" style="11" customWidth="1"/>
    <col min="30" max="30" width="2.875" style="11" customWidth="1"/>
    <col min="31" max="31" width="2.875" style="2" customWidth="1"/>
    <col min="32" max="32" width="3.375" style="11" customWidth="1"/>
    <col min="33" max="33" width="3.00390625" style="11" customWidth="1"/>
    <col min="34" max="34" width="3.00390625" style="2" customWidth="1"/>
    <col min="35" max="37" width="9.125" style="0" customWidth="1"/>
    <col min="38" max="16384" width="8.875" style="2" customWidth="1"/>
  </cols>
  <sheetData>
    <row r="1" spans="1:34" ht="12.75">
      <c r="A1" s="338"/>
      <c r="B1" s="338"/>
      <c r="Z1" s="401" t="s">
        <v>247</v>
      </c>
      <c r="AA1" s="401"/>
      <c r="AB1" s="401"/>
      <c r="AC1" s="401"/>
      <c r="AD1" s="401"/>
      <c r="AE1" s="401"/>
      <c r="AF1" s="401"/>
      <c r="AG1" s="401"/>
      <c r="AH1" s="109"/>
    </row>
    <row r="2" spans="1:34" ht="12.75">
      <c r="A2" s="163"/>
      <c r="B2" s="163"/>
      <c r="Z2" s="401"/>
      <c r="AA2" s="401"/>
      <c r="AB2" s="401"/>
      <c r="AC2" s="401"/>
      <c r="AD2" s="401"/>
      <c r="AE2" s="401"/>
      <c r="AF2" s="401"/>
      <c r="AG2" s="401"/>
      <c r="AH2" s="109"/>
    </row>
    <row r="3" spans="1:34" ht="12.75">
      <c r="A3" s="338"/>
      <c r="B3" s="338"/>
      <c r="Z3" s="401" t="s">
        <v>397</v>
      </c>
      <c r="AA3" s="401"/>
      <c r="AB3" s="401"/>
      <c r="AC3" s="401"/>
      <c r="AD3" s="401"/>
      <c r="AE3" s="401"/>
      <c r="AF3" s="401"/>
      <c r="AG3" s="401"/>
      <c r="AH3" s="109"/>
    </row>
    <row r="4" spans="1:34" ht="12.75">
      <c r="A4" s="338"/>
      <c r="B4" s="338"/>
      <c r="Z4" s="401" t="s">
        <v>182</v>
      </c>
      <c r="AA4" s="401"/>
      <c r="AB4" s="401"/>
      <c r="AC4" s="401"/>
      <c r="AD4" s="401"/>
      <c r="AE4" s="401"/>
      <c r="AF4" s="401"/>
      <c r="AG4" s="401"/>
      <c r="AH4" s="109"/>
    </row>
    <row r="5" spans="1:34" ht="12.75">
      <c r="A5" s="338"/>
      <c r="B5" s="338"/>
      <c r="Z5" s="401" t="s">
        <v>398</v>
      </c>
      <c r="AA5" s="401"/>
      <c r="AB5" s="401"/>
      <c r="AC5" s="401"/>
      <c r="AD5" s="401"/>
      <c r="AE5" s="401"/>
      <c r="AF5" s="401"/>
      <c r="AG5" s="401"/>
      <c r="AH5" s="109"/>
    </row>
    <row r="6" spans="1:34" ht="12.75">
      <c r="A6" s="339"/>
      <c r="B6" s="339"/>
      <c r="D6" s="13"/>
      <c r="E6" s="13"/>
      <c r="F6" s="3"/>
      <c r="G6" s="3"/>
      <c r="H6" s="3"/>
      <c r="I6" s="3"/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13"/>
      <c r="V6" s="3"/>
      <c r="W6" s="3"/>
      <c r="X6" s="13"/>
      <c r="Y6" s="13"/>
      <c r="Z6" s="402" t="s">
        <v>399</v>
      </c>
      <c r="AA6" s="402"/>
      <c r="AB6" s="402"/>
      <c r="AC6" s="402"/>
      <c r="AD6" s="402"/>
      <c r="AE6" s="402"/>
      <c r="AF6" s="402"/>
      <c r="AG6" s="402"/>
      <c r="AH6" s="110"/>
    </row>
    <row r="7" spans="1:33" ht="16.5" customHeight="1">
      <c r="A7" s="343" t="s">
        <v>252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52"/>
      <c r="AB7" s="52"/>
      <c r="AC7" s="2"/>
      <c r="AD7" s="2"/>
      <c r="AF7" s="2"/>
      <c r="AG7" s="2"/>
    </row>
    <row r="8" spans="1:34" ht="16.5" customHeight="1" thickBot="1">
      <c r="A8" s="1"/>
      <c r="D8" s="13"/>
      <c r="E8" s="13"/>
      <c r="F8" s="3"/>
      <c r="G8" s="3"/>
      <c r="H8" s="3"/>
      <c r="I8" s="3"/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13"/>
      <c r="V8" s="3"/>
      <c r="W8" s="3"/>
      <c r="X8" s="14"/>
      <c r="Y8" s="14"/>
      <c r="Z8" s="3"/>
      <c r="AA8" s="3"/>
      <c r="AB8" s="3"/>
      <c r="AC8" s="417" t="s">
        <v>138</v>
      </c>
      <c r="AD8" s="417"/>
      <c r="AE8" s="417"/>
      <c r="AF8" s="417"/>
      <c r="AG8" s="417"/>
      <c r="AH8" s="417"/>
    </row>
    <row r="9" spans="1:34" ht="27.75" customHeight="1" thickBot="1">
      <c r="A9" s="344" t="s">
        <v>0</v>
      </c>
      <c r="B9" s="405" t="s">
        <v>1</v>
      </c>
      <c r="C9" s="411" t="s">
        <v>2</v>
      </c>
      <c r="D9" s="414" t="s">
        <v>400</v>
      </c>
      <c r="E9" s="403" t="s">
        <v>112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4"/>
      <c r="X9" s="359" t="s">
        <v>115</v>
      </c>
      <c r="Y9" s="359"/>
      <c r="Z9" s="359"/>
      <c r="AA9" s="359"/>
      <c r="AB9" s="350"/>
      <c r="AC9" s="359" t="s">
        <v>81</v>
      </c>
      <c r="AD9" s="359"/>
      <c r="AE9" s="350"/>
      <c r="AF9" s="359" t="s">
        <v>113</v>
      </c>
      <c r="AG9" s="359"/>
      <c r="AH9" s="350"/>
    </row>
    <row r="10" spans="1:34" ht="89.25" customHeight="1" thickBot="1">
      <c r="A10" s="345"/>
      <c r="B10" s="406"/>
      <c r="C10" s="412"/>
      <c r="D10" s="415"/>
      <c r="E10" s="403" t="s">
        <v>133</v>
      </c>
      <c r="F10" s="403"/>
      <c r="G10" s="403"/>
      <c r="H10" s="403"/>
      <c r="I10" s="404"/>
      <c r="J10" s="408" t="s">
        <v>140</v>
      </c>
      <c r="K10" s="403"/>
      <c r="L10" s="403"/>
      <c r="M10" s="403"/>
      <c r="N10" s="404"/>
      <c r="O10" s="408" t="s">
        <v>134</v>
      </c>
      <c r="P10" s="403"/>
      <c r="Q10" s="404"/>
      <c r="R10" s="408" t="s">
        <v>135</v>
      </c>
      <c r="S10" s="409"/>
      <c r="T10" s="410"/>
      <c r="U10" s="408" t="s">
        <v>136</v>
      </c>
      <c r="V10" s="403"/>
      <c r="W10" s="404"/>
      <c r="X10" s="360"/>
      <c r="Y10" s="360"/>
      <c r="Z10" s="360"/>
      <c r="AA10" s="360"/>
      <c r="AB10" s="352"/>
      <c r="AC10" s="360"/>
      <c r="AD10" s="360"/>
      <c r="AE10" s="352"/>
      <c r="AF10" s="360"/>
      <c r="AG10" s="360"/>
      <c r="AH10" s="352"/>
    </row>
    <row r="11" spans="1:34" ht="13.5" thickBot="1">
      <c r="A11" s="346"/>
      <c r="B11" s="407"/>
      <c r="C11" s="413"/>
      <c r="D11" s="416"/>
      <c r="E11" s="69" t="s">
        <v>3</v>
      </c>
      <c r="F11" s="27" t="s">
        <v>4</v>
      </c>
      <c r="G11" s="27" t="s">
        <v>5</v>
      </c>
      <c r="H11" s="27" t="s">
        <v>106</v>
      </c>
      <c r="I11" s="27" t="s">
        <v>107</v>
      </c>
      <c r="J11" s="92" t="s">
        <v>3</v>
      </c>
      <c r="K11" s="27" t="s">
        <v>4</v>
      </c>
      <c r="L11" s="27" t="s">
        <v>5</v>
      </c>
      <c r="M11" s="27" t="s">
        <v>106</v>
      </c>
      <c r="N11" s="27" t="s">
        <v>107</v>
      </c>
      <c r="O11" s="92" t="s">
        <v>3</v>
      </c>
      <c r="P11" s="27" t="s">
        <v>4</v>
      </c>
      <c r="Q11" s="27" t="s">
        <v>5</v>
      </c>
      <c r="R11" s="92" t="s">
        <v>6</v>
      </c>
      <c r="S11" s="27" t="s">
        <v>5</v>
      </c>
      <c r="T11" s="27" t="s">
        <v>63</v>
      </c>
      <c r="U11" s="92" t="s">
        <v>6</v>
      </c>
      <c r="V11" s="27" t="s">
        <v>7</v>
      </c>
      <c r="W11" s="27" t="s">
        <v>63</v>
      </c>
      <c r="X11" s="92" t="s">
        <v>6</v>
      </c>
      <c r="Y11" s="27" t="s">
        <v>4</v>
      </c>
      <c r="Z11" s="27" t="s">
        <v>5</v>
      </c>
      <c r="AA11" s="27" t="s">
        <v>106</v>
      </c>
      <c r="AB11" s="27" t="s">
        <v>107</v>
      </c>
      <c r="AC11" s="92" t="s">
        <v>6</v>
      </c>
      <c r="AD11" s="27" t="s">
        <v>8</v>
      </c>
      <c r="AE11" s="27" t="s">
        <v>63</v>
      </c>
      <c r="AF11" s="92" t="s">
        <v>6</v>
      </c>
      <c r="AG11" s="27" t="s">
        <v>8</v>
      </c>
      <c r="AH11" s="27"/>
    </row>
    <row r="12" spans="1:34" ht="16.5" thickBot="1" thickTop="1">
      <c r="A12" s="85" t="s">
        <v>64</v>
      </c>
      <c r="B12" s="93" t="s">
        <v>68</v>
      </c>
      <c r="C12" s="85" t="s">
        <v>11</v>
      </c>
      <c r="D12" s="94">
        <v>0</v>
      </c>
      <c r="E12" s="33">
        <f aca="true" t="shared" si="0" ref="E12:AH12">E15+E215</f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  <c r="J12" s="94">
        <v>0</v>
      </c>
      <c r="K12" s="94">
        <f>K15+K215+K86+K295+K347+K409+K449+K541+K561+K609+K677+K689+K731</f>
        <v>5715.0650000000005</v>
      </c>
      <c r="L12" s="94">
        <f>L15+L215+L98+L347+L409+L449+L541+L561+L609</f>
        <v>19178.129999999997</v>
      </c>
      <c r="M12" s="94">
        <f t="shared" si="0"/>
        <v>0</v>
      </c>
      <c r="N12" s="94">
        <f t="shared" si="0"/>
        <v>0</v>
      </c>
      <c r="O12" s="94">
        <v>0</v>
      </c>
      <c r="P12" s="94">
        <v>0</v>
      </c>
      <c r="Q12" s="94">
        <v>0</v>
      </c>
      <c r="R12" s="94">
        <f t="shared" si="0"/>
        <v>0</v>
      </c>
      <c r="S12" s="94">
        <f t="shared" si="0"/>
        <v>0</v>
      </c>
      <c r="T12" s="94">
        <f t="shared" si="0"/>
        <v>0</v>
      </c>
      <c r="U12" s="94">
        <f t="shared" si="0"/>
        <v>0</v>
      </c>
      <c r="V12" s="94">
        <f t="shared" si="0"/>
        <v>0</v>
      </c>
      <c r="W12" s="94">
        <f t="shared" si="0"/>
        <v>0</v>
      </c>
      <c r="X12" s="94">
        <f t="shared" si="0"/>
        <v>0</v>
      </c>
      <c r="Y12" s="94">
        <f t="shared" si="0"/>
        <v>0</v>
      </c>
      <c r="Z12" s="94">
        <f t="shared" si="0"/>
        <v>0</v>
      </c>
      <c r="AA12" s="94">
        <f t="shared" si="0"/>
        <v>0</v>
      </c>
      <c r="AB12" s="94">
        <f t="shared" si="0"/>
        <v>0</v>
      </c>
      <c r="AC12" s="94">
        <f t="shared" si="0"/>
        <v>0</v>
      </c>
      <c r="AD12" s="94">
        <f t="shared" si="0"/>
        <v>0</v>
      </c>
      <c r="AE12" s="94">
        <f t="shared" si="0"/>
        <v>0</v>
      </c>
      <c r="AF12" s="94">
        <f t="shared" si="0"/>
        <v>0</v>
      </c>
      <c r="AG12" s="94">
        <f t="shared" si="0"/>
        <v>0</v>
      </c>
      <c r="AH12" s="94">
        <f t="shared" si="0"/>
        <v>0</v>
      </c>
    </row>
    <row r="13" spans="1:34" ht="14.25" thickTop="1">
      <c r="A13" s="95">
        <v>1</v>
      </c>
      <c r="B13" s="102" t="s">
        <v>183</v>
      </c>
      <c r="C13" s="117" t="s">
        <v>204</v>
      </c>
      <c r="D13" s="81">
        <f>E13+J13+O13+R13+U13+X13+AC13+AF13</f>
        <v>0</v>
      </c>
      <c r="E13" s="79">
        <f>F13+G13</f>
        <v>0</v>
      </c>
      <c r="F13" s="90"/>
      <c r="G13" s="90"/>
      <c r="H13" s="90"/>
      <c r="I13" s="90"/>
      <c r="J13" s="81">
        <f>K13+L13</f>
        <v>0</v>
      </c>
      <c r="K13" s="90"/>
      <c r="L13" s="81"/>
      <c r="M13" s="81"/>
      <c r="N13" s="81"/>
      <c r="O13" s="81">
        <f>P13</f>
        <v>0</v>
      </c>
      <c r="P13" s="81"/>
      <c r="Q13" s="81"/>
      <c r="R13" s="81">
        <f>S13</f>
        <v>0</v>
      </c>
      <c r="S13" s="81"/>
      <c r="T13" s="81"/>
      <c r="U13" s="81">
        <f>V13</f>
        <v>0</v>
      </c>
      <c r="V13" s="81"/>
      <c r="W13" s="81"/>
      <c r="X13" s="81">
        <f>Y13+Z13</f>
        <v>0</v>
      </c>
      <c r="Y13" s="81"/>
      <c r="Z13" s="81"/>
      <c r="AA13" s="81"/>
      <c r="AB13" s="81"/>
      <c r="AC13" s="81">
        <f>AD13</f>
        <v>0</v>
      </c>
      <c r="AD13" s="81"/>
      <c r="AE13" s="81"/>
      <c r="AF13" s="81">
        <f>AG13</f>
        <v>0</v>
      </c>
      <c r="AG13" s="81"/>
      <c r="AH13" s="81"/>
    </row>
    <row r="14" spans="1:34" ht="13.5">
      <c r="A14" s="95"/>
      <c r="B14" s="102" t="s">
        <v>10</v>
      </c>
      <c r="C14" s="95" t="s">
        <v>9</v>
      </c>
      <c r="D14" s="96">
        <f>J14+O14</f>
        <v>2.54</v>
      </c>
      <c r="E14" s="80">
        <f aca="true" t="shared" si="1" ref="E14:AH15">E16+E20</f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2.54</v>
      </c>
      <c r="K14" s="96">
        <f>K16+K20</f>
        <v>2.54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  <c r="T14" s="96">
        <f t="shared" si="1"/>
        <v>0</v>
      </c>
      <c r="U14" s="96">
        <f t="shared" si="1"/>
        <v>0</v>
      </c>
      <c r="V14" s="96">
        <f t="shared" si="1"/>
        <v>0</v>
      </c>
      <c r="W14" s="96">
        <f t="shared" si="1"/>
        <v>0</v>
      </c>
      <c r="X14" s="96">
        <f t="shared" si="1"/>
        <v>0</v>
      </c>
      <c r="Y14" s="96">
        <f t="shared" si="1"/>
        <v>0</v>
      </c>
      <c r="Z14" s="96">
        <f t="shared" si="1"/>
        <v>0</v>
      </c>
      <c r="AA14" s="96">
        <f t="shared" si="1"/>
        <v>0</v>
      </c>
      <c r="AB14" s="96">
        <f t="shared" si="1"/>
        <v>0</v>
      </c>
      <c r="AC14" s="96">
        <f t="shared" si="1"/>
        <v>0</v>
      </c>
      <c r="AD14" s="96">
        <f t="shared" si="1"/>
        <v>0</v>
      </c>
      <c r="AE14" s="96">
        <f t="shared" si="1"/>
        <v>0</v>
      </c>
      <c r="AF14" s="96">
        <f t="shared" si="1"/>
        <v>0</v>
      </c>
      <c r="AG14" s="96">
        <f t="shared" si="1"/>
        <v>0</v>
      </c>
      <c r="AH14" s="96">
        <f t="shared" si="1"/>
        <v>0</v>
      </c>
    </row>
    <row r="15" spans="1:34" ht="13.5">
      <c r="A15" s="95"/>
      <c r="B15" s="102"/>
      <c r="C15" s="95" t="s">
        <v>11</v>
      </c>
      <c r="D15" s="96">
        <f>J15+O15</f>
        <v>1347.8399999999997</v>
      </c>
      <c r="E15" s="96">
        <f aca="true" t="shared" si="2" ref="E15:AH15">E17+E21+E44</f>
        <v>0</v>
      </c>
      <c r="F15" s="96">
        <f t="shared" si="2"/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1"/>
        <v>1347.8399999999997</v>
      </c>
      <c r="K15" s="96">
        <f t="shared" si="2"/>
        <v>1347.8399999999997</v>
      </c>
      <c r="L15" s="96">
        <f t="shared" si="2"/>
        <v>0</v>
      </c>
      <c r="M15" s="96">
        <f t="shared" si="2"/>
        <v>0</v>
      </c>
      <c r="N15" s="96">
        <f t="shared" si="2"/>
        <v>0</v>
      </c>
      <c r="O15" s="96">
        <f t="shared" si="2"/>
        <v>0</v>
      </c>
      <c r="P15" s="96">
        <f t="shared" si="2"/>
        <v>0</v>
      </c>
      <c r="Q15" s="96">
        <f t="shared" si="2"/>
        <v>0</v>
      </c>
      <c r="R15" s="96">
        <f t="shared" si="2"/>
        <v>0</v>
      </c>
      <c r="S15" s="96">
        <f t="shared" si="2"/>
        <v>0</v>
      </c>
      <c r="T15" s="96">
        <f t="shared" si="2"/>
        <v>0</v>
      </c>
      <c r="U15" s="96">
        <f t="shared" si="2"/>
        <v>0</v>
      </c>
      <c r="V15" s="96">
        <f t="shared" si="2"/>
        <v>0</v>
      </c>
      <c r="W15" s="96">
        <f t="shared" si="2"/>
        <v>0</v>
      </c>
      <c r="X15" s="96">
        <f t="shared" si="2"/>
        <v>0</v>
      </c>
      <c r="Y15" s="96">
        <f t="shared" si="2"/>
        <v>0</v>
      </c>
      <c r="Z15" s="96">
        <f t="shared" si="2"/>
        <v>0</v>
      </c>
      <c r="AA15" s="96">
        <f t="shared" si="2"/>
        <v>0</v>
      </c>
      <c r="AB15" s="96">
        <f t="shared" si="2"/>
        <v>0</v>
      </c>
      <c r="AC15" s="96">
        <f t="shared" si="2"/>
        <v>0</v>
      </c>
      <c r="AD15" s="96">
        <f t="shared" si="2"/>
        <v>0</v>
      </c>
      <c r="AE15" s="96">
        <f t="shared" si="2"/>
        <v>0</v>
      </c>
      <c r="AF15" s="96">
        <f t="shared" si="2"/>
        <v>0</v>
      </c>
      <c r="AG15" s="96">
        <f t="shared" si="2"/>
        <v>0</v>
      </c>
      <c r="AH15" s="96">
        <f t="shared" si="2"/>
        <v>0</v>
      </c>
    </row>
    <row r="16" spans="1:34" ht="13.5">
      <c r="A16" s="95" t="s">
        <v>12</v>
      </c>
      <c r="B16" s="102" t="s">
        <v>13</v>
      </c>
      <c r="C16" s="95" t="s">
        <v>9</v>
      </c>
      <c r="D16" s="96">
        <f>D18</f>
        <v>0</v>
      </c>
      <c r="E16" s="80">
        <f aca="true" t="shared" si="3" ref="E16:AH17">E18</f>
        <v>0</v>
      </c>
      <c r="F16" s="96">
        <f t="shared" si="3"/>
        <v>0</v>
      </c>
      <c r="G16" s="96">
        <f t="shared" si="3"/>
        <v>0</v>
      </c>
      <c r="H16" s="96">
        <f t="shared" si="3"/>
        <v>0</v>
      </c>
      <c r="I16" s="96">
        <f t="shared" si="3"/>
        <v>0</v>
      </c>
      <c r="J16" s="96">
        <f t="shared" si="3"/>
        <v>0</v>
      </c>
      <c r="K16" s="96">
        <f t="shared" si="3"/>
        <v>0</v>
      </c>
      <c r="L16" s="96">
        <f t="shared" si="3"/>
        <v>0</v>
      </c>
      <c r="M16" s="96">
        <f t="shared" si="3"/>
        <v>0</v>
      </c>
      <c r="N16" s="96">
        <f t="shared" si="3"/>
        <v>0</v>
      </c>
      <c r="O16" s="96">
        <f t="shared" si="3"/>
        <v>0</v>
      </c>
      <c r="P16" s="96">
        <f t="shared" si="3"/>
        <v>0</v>
      </c>
      <c r="Q16" s="96">
        <f t="shared" si="3"/>
        <v>0</v>
      </c>
      <c r="R16" s="96">
        <f t="shared" si="3"/>
        <v>0</v>
      </c>
      <c r="S16" s="96">
        <f t="shared" si="3"/>
        <v>0</v>
      </c>
      <c r="T16" s="96">
        <f t="shared" si="3"/>
        <v>0</v>
      </c>
      <c r="U16" s="96">
        <f t="shared" si="3"/>
        <v>0</v>
      </c>
      <c r="V16" s="96">
        <f t="shared" si="3"/>
        <v>0</v>
      </c>
      <c r="W16" s="96">
        <f t="shared" si="3"/>
        <v>0</v>
      </c>
      <c r="X16" s="96">
        <f t="shared" si="3"/>
        <v>0</v>
      </c>
      <c r="Y16" s="96">
        <f t="shared" si="3"/>
        <v>0</v>
      </c>
      <c r="Z16" s="96">
        <f t="shared" si="3"/>
        <v>0</v>
      </c>
      <c r="AA16" s="96">
        <f t="shared" si="3"/>
        <v>0</v>
      </c>
      <c r="AB16" s="96">
        <f t="shared" si="3"/>
        <v>0</v>
      </c>
      <c r="AC16" s="96">
        <f t="shared" si="3"/>
        <v>0</v>
      </c>
      <c r="AD16" s="96">
        <f t="shared" si="3"/>
        <v>0</v>
      </c>
      <c r="AE16" s="96">
        <f t="shared" si="3"/>
        <v>0</v>
      </c>
      <c r="AF16" s="96">
        <f t="shared" si="3"/>
        <v>0</v>
      </c>
      <c r="AG16" s="96">
        <f t="shared" si="3"/>
        <v>0</v>
      </c>
      <c r="AH16" s="96">
        <f t="shared" si="3"/>
        <v>0</v>
      </c>
    </row>
    <row r="17" spans="1:34" ht="13.5">
      <c r="A17" s="95"/>
      <c r="B17" s="102"/>
      <c r="C17" s="95" t="s">
        <v>11</v>
      </c>
      <c r="D17" s="96">
        <f>D19</f>
        <v>0</v>
      </c>
      <c r="E17" s="80">
        <f t="shared" si="3"/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0</v>
      </c>
      <c r="J17" s="96">
        <f t="shared" si="3"/>
        <v>0</v>
      </c>
      <c r="K17" s="96">
        <f t="shared" si="3"/>
        <v>0</v>
      </c>
      <c r="L17" s="96">
        <f t="shared" si="3"/>
        <v>0</v>
      </c>
      <c r="M17" s="96">
        <f t="shared" si="3"/>
        <v>0</v>
      </c>
      <c r="N17" s="96">
        <f t="shared" si="3"/>
        <v>0</v>
      </c>
      <c r="O17" s="96">
        <f t="shared" si="3"/>
        <v>0</v>
      </c>
      <c r="P17" s="96">
        <f t="shared" si="3"/>
        <v>0</v>
      </c>
      <c r="Q17" s="96">
        <f t="shared" si="3"/>
        <v>0</v>
      </c>
      <c r="R17" s="96">
        <f t="shared" si="3"/>
        <v>0</v>
      </c>
      <c r="S17" s="96">
        <f t="shared" si="3"/>
        <v>0</v>
      </c>
      <c r="T17" s="96">
        <f t="shared" si="3"/>
        <v>0</v>
      </c>
      <c r="U17" s="96">
        <f t="shared" si="3"/>
        <v>0</v>
      </c>
      <c r="V17" s="96">
        <f t="shared" si="3"/>
        <v>0</v>
      </c>
      <c r="W17" s="96">
        <f t="shared" si="3"/>
        <v>0</v>
      </c>
      <c r="X17" s="96">
        <f t="shared" si="3"/>
        <v>0</v>
      </c>
      <c r="Y17" s="96">
        <f t="shared" si="3"/>
        <v>0</v>
      </c>
      <c r="Z17" s="96">
        <f t="shared" si="3"/>
        <v>0</v>
      </c>
      <c r="AA17" s="96">
        <f t="shared" si="3"/>
        <v>0</v>
      </c>
      <c r="AB17" s="96">
        <f t="shared" si="3"/>
        <v>0</v>
      </c>
      <c r="AC17" s="96">
        <f t="shared" si="3"/>
        <v>0</v>
      </c>
      <c r="AD17" s="96">
        <f t="shared" si="3"/>
        <v>0</v>
      </c>
      <c r="AE17" s="96">
        <f t="shared" si="3"/>
        <v>0</v>
      </c>
      <c r="AF17" s="96">
        <f t="shared" si="3"/>
        <v>0</v>
      </c>
      <c r="AG17" s="96">
        <f t="shared" si="3"/>
        <v>0</v>
      </c>
      <c r="AH17" s="96">
        <f t="shared" si="3"/>
        <v>0</v>
      </c>
    </row>
    <row r="18" spans="1:34" ht="12.75">
      <c r="A18" s="95"/>
      <c r="B18" s="113"/>
      <c r="C18" s="95" t="s">
        <v>9</v>
      </c>
      <c r="D18" s="81">
        <f>E18+J18+O18+R18+U18+X18+AC18+AF18</f>
        <v>0</v>
      </c>
      <c r="E18" s="79">
        <f>F18+G18</f>
        <v>0</v>
      </c>
      <c r="F18" s="81"/>
      <c r="G18" s="81"/>
      <c r="H18" s="81"/>
      <c r="I18" s="81"/>
      <c r="J18" s="81">
        <f>K18+L18</f>
        <v>0</v>
      </c>
      <c r="K18" s="90"/>
      <c r="L18" s="81"/>
      <c r="M18" s="81"/>
      <c r="N18" s="81"/>
      <c r="O18" s="81">
        <f>P18</f>
        <v>0</v>
      </c>
      <c r="P18" s="81"/>
      <c r="Q18" s="81"/>
      <c r="R18" s="81">
        <f>S18</f>
        <v>0</v>
      </c>
      <c r="S18" s="81"/>
      <c r="T18" s="81"/>
      <c r="U18" s="81">
        <f>V18</f>
        <v>0</v>
      </c>
      <c r="V18" s="81"/>
      <c r="W18" s="81"/>
      <c r="X18" s="81">
        <f>Y18+Z18</f>
        <v>0</v>
      </c>
      <c r="Y18" s="81"/>
      <c r="Z18" s="81"/>
      <c r="AA18" s="81"/>
      <c r="AB18" s="81"/>
      <c r="AC18" s="81">
        <f>AD18</f>
        <v>0</v>
      </c>
      <c r="AD18" s="81"/>
      <c r="AE18" s="81"/>
      <c r="AF18" s="81">
        <f>AG18</f>
        <v>0</v>
      </c>
      <c r="AG18" s="81"/>
      <c r="AH18" s="96"/>
    </row>
    <row r="19" spans="1:34" ht="12.75">
      <c r="A19" s="95"/>
      <c r="B19" s="114"/>
      <c r="C19" s="95" t="s">
        <v>11</v>
      </c>
      <c r="D19" s="81">
        <f>E19+J19+O19+R19+U19+X19+AC19+AF19</f>
        <v>0</v>
      </c>
      <c r="E19" s="79">
        <f>F19+G19</f>
        <v>0</v>
      </c>
      <c r="F19" s="81"/>
      <c r="G19" s="81"/>
      <c r="H19" s="81"/>
      <c r="I19" s="81"/>
      <c r="J19" s="81">
        <f>K19+L19</f>
        <v>0</v>
      </c>
      <c r="K19" s="90"/>
      <c r="L19" s="81"/>
      <c r="M19" s="81"/>
      <c r="N19" s="81"/>
      <c r="O19" s="81">
        <f>P19</f>
        <v>0</v>
      </c>
      <c r="P19" s="81"/>
      <c r="Q19" s="81"/>
      <c r="R19" s="81">
        <f>S19</f>
        <v>0</v>
      </c>
      <c r="S19" s="81"/>
      <c r="T19" s="81"/>
      <c r="U19" s="81">
        <f>V19</f>
        <v>0</v>
      </c>
      <c r="V19" s="81"/>
      <c r="W19" s="81"/>
      <c r="X19" s="81">
        <f>Y19+Z19</f>
        <v>0</v>
      </c>
      <c r="Y19" s="81"/>
      <c r="Z19" s="81"/>
      <c r="AA19" s="81"/>
      <c r="AB19" s="81"/>
      <c r="AC19" s="81">
        <f>AD19</f>
        <v>0</v>
      </c>
      <c r="AD19" s="81"/>
      <c r="AE19" s="81"/>
      <c r="AF19" s="81">
        <f>AG19</f>
        <v>0</v>
      </c>
      <c r="AG19" s="81"/>
      <c r="AH19" s="96"/>
    </row>
    <row r="20" spans="1:34" ht="13.5">
      <c r="A20" s="95" t="s">
        <v>14</v>
      </c>
      <c r="B20" s="102" t="s">
        <v>15</v>
      </c>
      <c r="C20" s="95" t="s">
        <v>9</v>
      </c>
      <c r="D20" s="96">
        <f>J20+O20</f>
        <v>2.54</v>
      </c>
      <c r="E20" s="96">
        <f aca="true" t="shared" si="4" ref="E20:AH20">E22+E28+E30+E42</f>
        <v>0</v>
      </c>
      <c r="F20" s="96">
        <f t="shared" si="4"/>
        <v>0</v>
      </c>
      <c r="G20" s="96">
        <f t="shared" si="4"/>
        <v>0</v>
      </c>
      <c r="H20" s="96">
        <f t="shared" si="4"/>
        <v>0</v>
      </c>
      <c r="I20" s="96">
        <f t="shared" si="4"/>
        <v>0</v>
      </c>
      <c r="J20" s="81">
        <f>K20+L20</f>
        <v>2.54</v>
      </c>
      <c r="K20" s="96">
        <f>K22+K28+K30+K42+K24+K26+K32+K34+K36+K38+K40</f>
        <v>2.54</v>
      </c>
      <c r="L20" s="96">
        <f t="shared" si="4"/>
        <v>0</v>
      </c>
      <c r="M20" s="96">
        <f t="shared" si="4"/>
        <v>0</v>
      </c>
      <c r="N20" s="96">
        <f t="shared" si="4"/>
        <v>0</v>
      </c>
      <c r="O20" s="96">
        <f t="shared" si="4"/>
        <v>0</v>
      </c>
      <c r="P20" s="96">
        <f t="shared" si="4"/>
        <v>0</v>
      </c>
      <c r="Q20" s="96">
        <f t="shared" si="4"/>
        <v>0</v>
      </c>
      <c r="R20" s="96">
        <f t="shared" si="4"/>
        <v>0</v>
      </c>
      <c r="S20" s="96">
        <f t="shared" si="4"/>
        <v>0</v>
      </c>
      <c r="T20" s="96">
        <f t="shared" si="4"/>
        <v>0</v>
      </c>
      <c r="U20" s="96">
        <f t="shared" si="4"/>
        <v>0</v>
      </c>
      <c r="V20" s="96">
        <f t="shared" si="4"/>
        <v>0</v>
      </c>
      <c r="W20" s="96">
        <f t="shared" si="4"/>
        <v>0</v>
      </c>
      <c r="X20" s="96">
        <f t="shared" si="4"/>
        <v>0</v>
      </c>
      <c r="Y20" s="96">
        <f t="shared" si="4"/>
        <v>0</v>
      </c>
      <c r="Z20" s="96">
        <f t="shared" si="4"/>
        <v>0</v>
      </c>
      <c r="AA20" s="96">
        <f t="shared" si="4"/>
        <v>0</v>
      </c>
      <c r="AB20" s="96">
        <f t="shared" si="4"/>
        <v>0</v>
      </c>
      <c r="AC20" s="96">
        <f t="shared" si="4"/>
        <v>0</v>
      </c>
      <c r="AD20" s="96">
        <f t="shared" si="4"/>
        <v>0</v>
      </c>
      <c r="AE20" s="96">
        <f t="shared" si="4"/>
        <v>0</v>
      </c>
      <c r="AF20" s="96">
        <f t="shared" si="4"/>
        <v>0</v>
      </c>
      <c r="AG20" s="96">
        <f t="shared" si="4"/>
        <v>0</v>
      </c>
      <c r="AH20" s="96">
        <f t="shared" si="4"/>
        <v>0</v>
      </c>
    </row>
    <row r="21" spans="1:34" ht="13.5">
      <c r="A21" s="95"/>
      <c r="B21" s="102"/>
      <c r="C21" s="95" t="s">
        <v>11</v>
      </c>
      <c r="D21" s="96">
        <f>J21+O21</f>
        <v>1347.8399999999997</v>
      </c>
      <c r="E21" s="96">
        <f aca="true" t="shared" si="5" ref="E21:AH21">E23+E29+E31+E43</f>
        <v>0</v>
      </c>
      <c r="F21" s="96">
        <f t="shared" si="5"/>
        <v>0</v>
      </c>
      <c r="G21" s="96">
        <f t="shared" si="5"/>
        <v>0</v>
      </c>
      <c r="H21" s="96">
        <f t="shared" si="5"/>
        <v>0</v>
      </c>
      <c r="I21" s="96">
        <f t="shared" si="5"/>
        <v>0</v>
      </c>
      <c r="J21" s="81">
        <f>K21+L21</f>
        <v>1347.8399999999997</v>
      </c>
      <c r="K21" s="96">
        <f>K23+K29+K31+K43+K25+K27+K33+K35+K37+K39+K41</f>
        <v>1347.8399999999997</v>
      </c>
      <c r="L21" s="96">
        <f t="shared" si="5"/>
        <v>0</v>
      </c>
      <c r="M21" s="96">
        <f t="shared" si="5"/>
        <v>0</v>
      </c>
      <c r="N21" s="96">
        <f t="shared" si="5"/>
        <v>0</v>
      </c>
      <c r="O21" s="96">
        <f t="shared" si="5"/>
        <v>0</v>
      </c>
      <c r="P21" s="96">
        <f t="shared" si="5"/>
        <v>0</v>
      </c>
      <c r="Q21" s="96">
        <f t="shared" si="5"/>
        <v>0</v>
      </c>
      <c r="R21" s="96">
        <f t="shared" si="5"/>
        <v>0</v>
      </c>
      <c r="S21" s="96">
        <f t="shared" si="5"/>
        <v>0</v>
      </c>
      <c r="T21" s="96">
        <f t="shared" si="5"/>
        <v>0</v>
      </c>
      <c r="U21" s="96">
        <f t="shared" si="5"/>
        <v>0</v>
      </c>
      <c r="V21" s="96">
        <f t="shared" si="5"/>
        <v>0</v>
      </c>
      <c r="W21" s="96">
        <f t="shared" si="5"/>
        <v>0</v>
      </c>
      <c r="X21" s="96">
        <f t="shared" si="5"/>
        <v>0</v>
      </c>
      <c r="Y21" s="96">
        <f t="shared" si="5"/>
        <v>0</v>
      </c>
      <c r="Z21" s="96">
        <f t="shared" si="5"/>
        <v>0</v>
      </c>
      <c r="AA21" s="96">
        <f t="shared" si="5"/>
        <v>0</v>
      </c>
      <c r="AB21" s="96">
        <f t="shared" si="5"/>
        <v>0</v>
      </c>
      <c r="AC21" s="96">
        <f t="shared" si="5"/>
        <v>0</v>
      </c>
      <c r="AD21" s="96">
        <f t="shared" si="5"/>
        <v>0</v>
      </c>
      <c r="AE21" s="96">
        <f t="shared" si="5"/>
        <v>0</v>
      </c>
      <c r="AF21" s="96">
        <f t="shared" si="5"/>
        <v>0</v>
      </c>
      <c r="AG21" s="96">
        <f t="shared" si="5"/>
        <v>0</v>
      </c>
      <c r="AH21" s="96">
        <f t="shared" si="5"/>
        <v>0</v>
      </c>
    </row>
    <row r="22" spans="1:45" ht="12.75">
      <c r="A22" s="95">
        <v>1</v>
      </c>
      <c r="B22" s="113" t="s">
        <v>253</v>
      </c>
      <c r="C22" s="95" t="s">
        <v>9</v>
      </c>
      <c r="D22" s="81">
        <f>+D28+D30+D42</f>
        <v>0.7</v>
      </c>
      <c r="E22" s="79">
        <f>F22+G22</f>
        <v>0</v>
      </c>
      <c r="F22" s="90"/>
      <c r="G22" s="90"/>
      <c r="H22" s="90"/>
      <c r="I22" s="90"/>
      <c r="J22" s="81">
        <v>0.7</v>
      </c>
      <c r="K22" s="90">
        <v>0.7</v>
      </c>
      <c r="L22" s="81"/>
      <c r="M22" s="81"/>
      <c r="N22" s="81"/>
      <c r="O22" s="81">
        <f>P22</f>
        <v>0</v>
      </c>
      <c r="P22" s="81"/>
      <c r="Q22" s="81"/>
      <c r="R22" s="81">
        <f>S22</f>
        <v>0</v>
      </c>
      <c r="S22" s="81"/>
      <c r="T22" s="81"/>
      <c r="U22" s="81">
        <f>V22</f>
        <v>0</v>
      </c>
      <c r="V22" s="81"/>
      <c r="W22" s="81"/>
      <c r="X22" s="81">
        <f>Y22+Z22</f>
        <v>0</v>
      </c>
      <c r="Y22" s="81"/>
      <c r="Z22" s="81"/>
      <c r="AA22" s="81"/>
      <c r="AB22" s="81"/>
      <c r="AC22" s="81">
        <f>AD22</f>
        <v>0</v>
      </c>
      <c r="AD22" s="81"/>
      <c r="AE22" s="81"/>
      <c r="AF22" s="81">
        <f>AG22</f>
        <v>0</v>
      </c>
      <c r="AG22" s="81"/>
      <c r="AH22" s="81"/>
      <c r="AL22" s="401"/>
      <c r="AM22" s="401"/>
      <c r="AN22" s="401"/>
      <c r="AO22" s="401"/>
      <c r="AP22" s="401"/>
      <c r="AQ22" s="401"/>
      <c r="AR22" s="401"/>
      <c r="AS22" s="401"/>
    </row>
    <row r="23" spans="1:45" ht="12.75">
      <c r="A23" s="95"/>
      <c r="B23" s="113"/>
      <c r="C23" s="95" t="s">
        <v>11</v>
      </c>
      <c r="D23" s="81">
        <f aca="true" t="shared" si="6" ref="D23:D43">E23+J23+O23+R23+U23+X23+AC23+AF23</f>
        <v>288</v>
      </c>
      <c r="E23" s="79">
        <f>F23+G23</f>
        <v>0</v>
      </c>
      <c r="F23" s="90"/>
      <c r="G23" s="90"/>
      <c r="H23" s="90"/>
      <c r="I23" s="90"/>
      <c r="J23" s="81">
        <f aca="true" t="shared" si="7" ref="J22:J43">K23+L23</f>
        <v>288</v>
      </c>
      <c r="K23" s="90">
        <v>288</v>
      </c>
      <c r="L23" s="81"/>
      <c r="M23" s="81"/>
      <c r="N23" s="81"/>
      <c r="O23" s="81">
        <f>P23</f>
        <v>0</v>
      </c>
      <c r="P23" s="81"/>
      <c r="Q23" s="81"/>
      <c r="R23" s="81">
        <f>S23</f>
        <v>0</v>
      </c>
      <c r="S23" s="81"/>
      <c r="T23" s="81"/>
      <c r="U23" s="81">
        <f>V23</f>
        <v>0</v>
      </c>
      <c r="V23" s="81"/>
      <c r="W23" s="81"/>
      <c r="X23" s="81">
        <f>Y23+Z23</f>
        <v>0</v>
      </c>
      <c r="Y23" s="81"/>
      <c r="Z23" s="81"/>
      <c r="AA23" s="81"/>
      <c r="AB23" s="81"/>
      <c r="AC23" s="81">
        <f>AD23</f>
        <v>0</v>
      </c>
      <c r="AD23" s="81"/>
      <c r="AE23" s="81"/>
      <c r="AF23" s="81">
        <f>AG23</f>
        <v>0</v>
      </c>
      <c r="AG23" s="81"/>
      <c r="AH23" s="81"/>
      <c r="AL23" s="401"/>
      <c r="AM23" s="401"/>
      <c r="AN23" s="401"/>
      <c r="AO23" s="401"/>
      <c r="AP23" s="401"/>
      <c r="AQ23" s="401"/>
      <c r="AR23" s="401"/>
      <c r="AS23" s="401"/>
    </row>
    <row r="24" spans="1:45" ht="12.75">
      <c r="A24" s="95">
        <v>2</v>
      </c>
      <c r="B24" s="113" t="s">
        <v>254</v>
      </c>
      <c r="C24" s="95" t="s">
        <v>9</v>
      </c>
      <c r="D24" s="81">
        <f t="shared" si="6"/>
        <v>0.5</v>
      </c>
      <c r="E24" s="79"/>
      <c r="F24" s="90"/>
      <c r="G24" s="90"/>
      <c r="H24" s="90"/>
      <c r="I24" s="90"/>
      <c r="J24" s="81">
        <f t="shared" si="7"/>
        <v>0.5</v>
      </c>
      <c r="K24" s="90">
        <v>0.5</v>
      </c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L24" s="401"/>
      <c r="AM24" s="401"/>
      <c r="AN24" s="401"/>
      <c r="AO24" s="401"/>
      <c r="AP24" s="401"/>
      <c r="AQ24" s="401"/>
      <c r="AR24" s="401"/>
      <c r="AS24" s="401"/>
    </row>
    <row r="25" spans="1:45" ht="12.75">
      <c r="A25" s="95"/>
      <c r="B25" s="113"/>
      <c r="C25" s="95" t="s">
        <v>11</v>
      </c>
      <c r="D25" s="81">
        <f t="shared" si="6"/>
        <v>288</v>
      </c>
      <c r="E25" s="79"/>
      <c r="F25" s="90"/>
      <c r="G25" s="90"/>
      <c r="H25" s="90"/>
      <c r="I25" s="90"/>
      <c r="J25" s="81">
        <f t="shared" si="7"/>
        <v>288</v>
      </c>
      <c r="K25" s="90">
        <v>288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L25" s="401"/>
      <c r="AM25" s="401"/>
      <c r="AN25" s="401"/>
      <c r="AO25" s="401"/>
      <c r="AP25" s="401"/>
      <c r="AQ25" s="401"/>
      <c r="AR25" s="401"/>
      <c r="AS25" s="401"/>
    </row>
    <row r="26" spans="1:45" ht="12.75">
      <c r="A26" s="95">
        <v>3</v>
      </c>
      <c r="B26" s="113" t="s">
        <v>255</v>
      </c>
      <c r="C26" s="95" t="s">
        <v>9</v>
      </c>
      <c r="D26" s="81">
        <f t="shared" si="6"/>
        <v>0.1</v>
      </c>
      <c r="E26" s="79"/>
      <c r="F26" s="90"/>
      <c r="G26" s="90"/>
      <c r="H26" s="90"/>
      <c r="I26" s="90"/>
      <c r="J26" s="81">
        <f t="shared" si="7"/>
        <v>0.1</v>
      </c>
      <c r="K26" s="90">
        <v>0.1</v>
      </c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L26" s="401"/>
      <c r="AM26" s="401"/>
      <c r="AN26" s="401"/>
      <c r="AO26" s="401"/>
      <c r="AP26" s="401"/>
      <c r="AQ26" s="401"/>
      <c r="AR26" s="401"/>
      <c r="AS26" s="401"/>
    </row>
    <row r="27" spans="1:45" ht="12.75">
      <c r="A27" s="95"/>
      <c r="B27" s="113"/>
      <c r="C27" s="95" t="s">
        <v>11</v>
      </c>
      <c r="D27" s="81">
        <f t="shared" si="6"/>
        <v>57.6</v>
      </c>
      <c r="E27" s="79"/>
      <c r="F27" s="90"/>
      <c r="G27" s="90"/>
      <c r="H27" s="90"/>
      <c r="I27" s="90"/>
      <c r="J27" s="81">
        <f t="shared" si="7"/>
        <v>57.6</v>
      </c>
      <c r="K27" s="90">
        <v>57.6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L27" s="402"/>
      <c r="AM27" s="402"/>
      <c r="AN27" s="402"/>
      <c r="AO27" s="402"/>
      <c r="AP27" s="402"/>
      <c r="AQ27" s="402"/>
      <c r="AR27" s="402"/>
      <c r="AS27" s="402"/>
    </row>
    <row r="28" spans="1:34" ht="12.75">
      <c r="A28" s="95">
        <v>4</v>
      </c>
      <c r="B28" s="113" t="s">
        <v>256</v>
      </c>
      <c r="C28" s="95" t="s">
        <v>9</v>
      </c>
      <c r="D28" s="81">
        <f t="shared" si="6"/>
        <v>0.5</v>
      </c>
      <c r="E28" s="79">
        <f>F28+G28</f>
        <v>0</v>
      </c>
      <c r="F28" s="90"/>
      <c r="G28" s="90"/>
      <c r="H28" s="90"/>
      <c r="I28" s="90"/>
      <c r="J28" s="81">
        <f t="shared" si="7"/>
        <v>0.5</v>
      </c>
      <c r="K28" s="90">
        <v>0.5</v>
      </c>
      <c r="L28" s="81"/>
      <c r="M28" s="81"/>
      <c r="N28" s="81"/>
      <c r="O28" s="81">
        <f>P28</f>
        <v>0</v>
      </c>
      <c r="P28" s="81"/>
      <c r="Q28" s="81"/>
      <c r="R28" s="81">
        <f>S28</f>
        <v>0</v>
      </c>
      <c r="S28" s="81"/>
      <c r="T28" s="81"/>
      <c r="U28" s="81">
        <f>V28</f>
        <v>0</v>
      </c>
      <c r="V28" s="81"/>
      <c r="W28" s="81"/>
      <c r="X28" s="81">
        <f>Y28+Z28</f>
        <v>0</v>
      </c>
      <c r="Y28" s="81"/>
      <c r="Z28" s="81"/>
      <c r="AA28" s="81"/>
      <c r="AB28" s="81"/>
      <c r="AC28" s="81">
        <f>AD28</f>
        <v>0</v>
      </c>
      <c r="AD28" s="81"/>
      <c r="AE28" s="81"/>
      <c r="AF28" s="81">
        <f>AG28</f>
        <v>0</v>
      </c>
      <c r="AG28" s="81"/>
      <c r="AH28" s="81"/>
    </row>
    <row r="29" spans="1:34" ht="12.75">
      <c r="A29" s="95"/>
      <c r="B29" s="113"/>
      <c r="C29" s="95" t="s">
        <v>11</v>
      </c>
      <c r="D29" s="81">
        <f t="shared" si="6"/>
        <v>288</v>
      </c>
      <c r="E29" s="79">
        <f>F29+G29</f>
        <v>0</v>
      </c>
      <c r="F29" s="90"/>
      <c r="G29" s="90"/>
      <c r="H29" s="90"/>
      <c r="I29" s="90"/>
      <c r="J29" s="81">
        <f t="shared" si="7"/>
        <v>288</v>
      </c>
      <c r="K29" s="90">
        <v>288</v>
      </c>
      <c r="L29" s="81"/>
      <c r="M29" s="81"/>
      <c r="N29" s="81"/>
      <c r="O29" s="81">
        <f>P29</f>
        <v>0</v>
      </c>
      <c r="P29" s="81"/>
      <c r="Q29" s="81"/>
      <c r="R29" s="81">
        <f>S29</f>
        <v>0</v>
      </c>
      <c r="S29" s="81"/>
      <c r="T29" s="81"/>
      <c r="U29" s="81">
        <f>V29</f>
        <v>0</v>
      </c>
      <c r="V29" s="81"/>
      <c r="W29" s="81"/>
      <c r="X29" s="81">
        <f>Y29+Z29</f>
        <v>0</v>
      </c>
      <c r="Y29" s="81"/>
      <c r="Z29" s="81"/>
      <c r="AA29" s="81"/>
      <c r="AB29" s="81"/>
      <c r="AC29" s="81">
        <f>AD29</f>
        <v>0</v>
      </c>
      <c r="AD29" s="81"/>
      <c r="AE29" s="81"/>
      <c r="AF29" s="81">
        <f>AG29</f>
        <v>0</v>
      </c>
      <c r="AG29" s="81"/>
      <c r="AH29" s="81"/>
    </row>
    <row r="30" spans="1:34" ht="12.75">
      <c r="A30" s="95">
        <v>5</v>
      </c>
      <c r="B30" s="113" t="s">
        <v>257</v>
      </c>
      <c r="C30" s="95" t="s">
        <v>9</v>
      </c>
      <c r="D30" s="81">
        <f t="shared" si="6"/>
        <v>0.2</v>
      </c>
      <c r="E30" s="79">
        <f>F30+G30</f>
        <v>0</v>
      </c>
      <c r="F30" s="90"/>
      <c r="G30" s="90"/>
      <c r="H30" s="90"/>
      <c r="I30" s="90"/>
      <c r="J30" s="81">
        <f t="shared" si="7"/>
        <v>0.2</v>
      </c>
      <c r="K30" s="90">
        <v>0.2</v>
      </c>
      <c r="L30" s="81"/>
      <c r="M30" s="81"/>
      <c r="N30" s="81"/>
      <c r="O30" s="81">
        <f>P30</f>
        <v>0</v>
      </c>
      <c r="P30" s="81"/>
      <c r="Q30" s="81"/>
      <c r="R30" s="81">
        <f>S30</f>
        <v>0</v>
      </c>
      <c r="S30" s="81"/>
      <c r="T30" s="81"/>
      <c r="U30" s="81">
        <f>V30</f>
        <v>0</v>
      </c>
      <c r="V30" s="81"/>
      <c r="W30" s="81"/>
      <c r="X30" s="81">
        <f>Y30+Z30</f>
        <v>0</v>
      </c>
      <c r="Y30" s="81"/>
      <c r="Z30" s="81"/>
      <c r="AA30" s="81"/>
      <c r="AB30" s="81"/>
      <c r="AC30" s="81">
        <f>AD30</f>
        <v>0</v>
      </c>
      <c r="AD30" s="81"/>
      <c r="AE30" s="81"/>
      <c r="AF30" s="81">
        <f>AG30</f>
        <v>0</v>
      </c>
      <c r="AG30" s="81"/>
      <c r="AH30" s="81"/>
    </row>
    <row r="31" spans="1:34" ht="12.75">
      <c r="A31" s="95"/>
      <c r="B31" s="113"/>
      <c r="C31" s="95" t="s">
        <v>11</v>
      </c>
      <c r="D31" s="81">
        <f t="shared" si="6"/>
        <v>115.2</v>
      </c>
      <c r="E31" s="79">
        <f>F31+G31</f>
        <v>0</v>
      </c>
      <c r="F31" s="90"/>
      <c r="G31" s="90"/>
      <c r="H31" s="90"/>
      <c r="I31" s="90"/>
      <c r="J31" s="81">
        <f t="shared" si="7"/>
        <v>115.2</v>
      </c>
      <c r="K31" s="90">
        <v>115.2</v>
      </c>
      <c r="L31" s="81"/>
      <c r="M31" s="81"/>
      <c r="N31" s="81"/>
      <c r="O31" s="81">
        <f>P31</f>
        <v>0</v>
      </c>
      <c r="P31" s="81"/>
      <c r="Q31" s="81"/>
      <c r="R31" s="81">
        <f>S31</f>
        <v>0</v>
      </c>
      <c r="S31" s="81"/>
      <c r="T31" s="81"/>
      <c r="U31" s="81">
        <f>V31</f>
        <v>0</v>
      </c>
      <c r="V31" s="81"/>
      <c r="W31" s="81"/>
      <c r="X31" s="81">
        <f>Y31+Z31</f>
        <v>0</v>
      </c>
      <c r="Y31" s="81"/>
      <c r="Z31" s="81"/>
      <c r="AA31" s="81"/>
      <c r="AB31" s="81"/>
      <c r="AC31" s="81">
        <f>AD31</f>
        <v>0</v>
      </c>
      <c r="AD31" s="81"/>
      <c r="AE31" s="81"/>
      <c r="AF31" s="81">
        <f>AG31</f>
        <v>0</v>
      </c>
      <c r="AG31" s="81"/>
      <c r="AH31" s="81"/>
    </row>
    <row r="32" spans="1:34" ht="12.75">
      <c r="A32" s="95">
        <v>6</v>
      </c>
      <c r="B32" s="113" t="s">
        <v>258</v>
      </c>
      <c r="C32" s="95" t="s">
        <v>9</v>
      </c>
      <c r="D32" s="81">
        <f t="shared" si="6"/>
        <v>0.07</v>
      </c>
      <c r="E32" s="79"/>
      <c r="F32" s="90"/>
      <c r="G32" s="90"/>
      <c r="H32" s="90"/>
      <c r="I32" s="90"/>
      <c r="J32" s="81">
        <f t="shared" si="7"/>
        <v>0.07</v>
      </c>
      <c r="K32" s="90">
        <v>0.07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</row>
    <row r="33" spans="1:34" ht="12.75">
      <c r="A33" s="95"/>
      <c r="B33" s="113"/>
      <c r="C33" s="95" t="s">
        <v>11</v>
      </c>
      <c r="D33" s="81">
        <f t="shared" si="6"/>
        <v>40.32</v>
      </c>
      <c r="E33" s="79"/>
      <c r="F33" s="90"/>
      <c r="G33" s="90"/>
      <c r="H33" s="90"/>
      <c r="I33" s="90"/>
      <c r="J33" s="81">
        <f t="shared" si="7"/>
        <v>40.32</v>
      </c>
      <c r="K33" s="90">
        <v>40.32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34" ht="12.75">
      <c r="A34" s="95">
        <v>7</v>
      </c>
      <c r="B34" s="113" t="s">
        <v>259</v>
      </c>
      <c r="C34" s="95" t="s">
        <v>9</v>
      </c>
      <c r="D34" s="81">
        <f t="shared" si="6"/>
        <v>0.07</v>
      </c>
      <c r="E34" s="79"/>
      <c r="F34" s="90"/>
      <c r="G34" s="90"/>
      <c r="H34" s="90"/>
      <c r="I34" s="90"/>
      <c r="J34" s="81">
        <f t="shared" si="7"/>
        <v>0.07</v>
      </c>
      <c r="K34" s="90">
        <v>0.07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.75">
      <c r="A35" s="95"/>
      <c r="B35" s="113"/>
      <c r="C35" s="95" t="s">
        <v>11</v>
      </c>
      <c r="D35" s="81">
        <f t="shared" si="6"/>
        <v>40.32</v>
      </c>
      <c r="E35" s="79"/>
      <c r="F35" s="90"/>
      <c r="G35" s="90"/>
      <c r="H35" s="90"/>
      <c r="I35" s="90"/>
      <c r="J35" s="81">
        <f t="shared" si="7"/>
        <v>40.32</v>
      </c>
      <c r="K35" s="90">
        <v>40.32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spans="1:34" ht="12.75">
      <c r="A36" s="95">
        <v>8</v>
      </c>
      <c r="B36" s="113" t="s">
        <v>260</v>
      </c>
      <c r="C36" s="95" t="s">
        <v>9</v>
      </c>
      <c r="D36" s="81">
        <f t="shared" si="6"/>
        <v>0.2</v>
      </c>
      <c r="E36" s="79"/>
      <c r="F36" s="90"/>
      <c r="G36" s="90"/>
      <c r="H36" s="90"/>
      <c r="I36" s="90"/>
      <c r="J36" s="81">
        <f t="shared" si="7"/>
        <v>0.2</v>
      </c>
      <c r="K36" s="90">
        <v>0.2</v>
      </c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</row>
    <row r="37" spans="1:34" ht="12.75">
      <c r="A37" s="95"/>
      <c r="B37" s="113"/>
      <c r="C37" s="95" t="s">
        <v>11</v>
      </c>
      <c r="D37" s="81">
        <f t="shared" si="6"/>
        <v>115.2</v>
      </c>
      <c r="E37" s="79"/>
      <c r="F37" s="90"/>
      <c r="G37" s="90"/>
      <c r="H37" s="90"/>
      <c r="I37" s="90"/>
      <c r="J37" s="81">
        <f t="shared" si="7"/>
        <v>115.2</v>
      </c>
      <c r="K37" s="90">
        <v>115.2</v>
      </c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</row>
    <row r="38" spans="1:34" ht="12.75">
      <c r="A38" s="95">
        <v>9</v>
      </c>
      <c r="B38" s="113" t="s">
        <v>261</v>
      </c>
      <c r="C38" s="95" t="s">
        <v>9</v>
      </c>
      <c r="D38" s="81">
        <f t="shared" si="6"/>
        <v>0.1</v>
      </c>
      <c r="E38" s="79"/>
      <c r="F38" s="90"/>
      <c r="G38" s="90"/>
      <c r="H38" s="90"/>
      <c r="I38" s="90"/>
      <c r="J38" s="81">
        <f t="shared" si="7"/>
        <v>0.1</v>
      </c>
      <c r="K38" s="90">
        <v>0.1</v>
      </c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12.75">
      <c r="A39" s="95"/>
      <c r="B39" s="113"/>
      <c r="C39" s="95" t="s">
        <v>11</v>
      </c>
      <c r="D39" s="81">
        <f t="shared" si="6"/>
        <v>57.6</v>
      </c>
      <c r="E39" s="79"/>
      <c r="F39" s="90"/>
      <c r="G39" s="90"/>
      <c r="H39" s="90"/>
      <c r="I39" s="90"/>
      <c r="J39" s="81">
        <f t="shared" si="7"/>
        <v>57.6</v>
      </c>
      <c r="K39" s="90">
        <v>57.6</v>
      </c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</row>
    <row r="40" spans="1:34" ht="12.75">
      <c r="A40" s="95">
        <v>10</v>
      </c>
      <c r="B40" s="113" t="s">
        <v>262</v>
      </c>
      <c r="C40" s="95" t="s">
        <v>9</v>
      </c>
      <c r="D40" s="81">
        <f t="shared" si="6"/>
        <v>0.1</v>
      </c>
      <c r="E40" s="79"/>
      <c r="F40" s="90"/>
      <c r="G40" s="90"/>
      <c r="H40" s="90"/>
      <c r="I40" s="90"/>
      <c r="J40" s="81">
        <f t="shared" si="7"/>
        <v>0.1</v>
      </c>
      <c r="K40" s="90">
        <v>0.1</v>
      </c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4" ht="12.75">
      <c r="A41" s="95"/>
      <c r="B41" s="113"/>
      <c r="C41" s="95" t="s">
        <v>11</v>
      </c>
      <c r="D41" s="81">
        <f t="shared" si="6"/>
        <v>57.6</v>
      </c>
      <c r="E41" s="79"/>
      <c r="F41" s="90"/>
      <c r="G41" s="90"/>
      <c r="H41" s="90"/>
      <c r="I41" s="90"/>
      <c r="J41" s="81">
        <f t="shared" si="7"/>
        <v>57.6</v>
      </c>
      <c r="K41" s="90">
        <v>57.6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</row>
    <row r="42" spans="1:34" ht="12.75">
      <c r="A42" s="95"/>
      <c r="B42" s="113"/>
      <c r="C42" s="95" t="s">
        <v>9</v>
      </c>
      <c r="D42" s="81">
        <f t="shared" si="6"/>
        <v>0</v>
      </c>
      <c r="E42" s="79">
        <f>F42+G42</f>
        <v>0</v>
      </c>
      <c r="F42" s="90"/>
      <c r="G42" s="90"/>
      <c r="H42" s="90"/>
      <c r="I42" s="90"/>
      <c r="J42" s="81">
        <f t="shared" si="7"/>
        <v>0</v>
      </c>
      <c r="K42" s="90"/>
      <c r="L42" s="81"/>
      <c r="M42" s="81"/>
      <c r="N42" s="81"/>
      <c r="O42" s="81">
        <f>P42</f>
        <v>0</v>
      </c>
      <c r="P42" s="81"/>
      <c r="Q42" s="81"/>
      <c r="R42" s="81">
        <f>S42</f>
        <v>0</v>
      </c>
      <c r="S42" s="81"/>
      <c r="T42" s="81"/>
      <c r="U42" s="81">
        <f>V42</f>
        <v>0</v>
      </c>
      <c r="V42" s="81"/>
      <c r="W42" s="81"/>
      <c r="X42" s="81">
        <f>Y42+Z42</f>
        <v>0</v>
      </c>
      <c r="Y42" s="81"/>
      <c r="Z42" s="81"/>
      <c r="AA42" s="81"/>
      <c r="AB42" s="81"/>
      <c r="AC42" s="81">
        <f>AD42</f>
        <v>0</v>
      </c>
      <c r="AD42" s="81"/>
      <c r="AE42" s="81"/>
      <c r="AF42" s="81">
        <f>AG42</f>
        <v>0</v>
      </c>
      <c r="AG42" s="81"/>
      <c r="AH42" s="81"/>
    </row>
    <row r="43" spans="1:34" ht="12.75">
      <c r="A43" s="95"/>
      <c r="B43" s="113"/>
      <c r="C43" s="95" t="s">
        <v>11</v>
      </c>
      <c r="D43" s="80">
        <f t="shared" si="6"/>
        <v>0</v>
      </c>
      <c r="E43" s="80">
        <f>F43+G43</f>
        <v>0</v>
      </c>
      <c r="F43" s="107"/>
      <c r="G43" s="107"/>
      <c r="H43" s="107"/>
      <c r="I43" s="107"/>
      <c r="J43" s="96">
        <f t="shared" si="7"/>
        <v>0</v>
      </c>
      <c r="K43" s="107"/>
      <c r="L43" s="96"/>
      <c r="M43" s="96"/>
      <c r="N43" s="96"/>
      <c r="O43" s="96">
        <f>P43</f>
        <v>0</v>
      </c>
      <c r="P43" s="96"/>
      <c r="Q43" s="96"/>
      <c r="R43" s="96">
        <f>S43</f>
        <v>0</v>
      </c>
      <c r="S43" s="96"/>
      <c r="T43" s="96"/>
      <c r="U43" s="96">
        <f>V43</f>
        <v>0</v>
      </c>
      <c r="V43" s="96"/>
      <c r="W43" s="96"/>
      <c r="X43" s="96">
        <f>Y43+Z43</f>
        <v>0</v>
      </c>
      <c r="Y43" s="96"/>
      <c r="Z43" s="96"/>
      <c r="AA43" s="96"/>
      <c r="AB43" s="96"/>
      <c r="AC43" s="96">
        <f>AD43</f>
        <v>0</v>
      </c>
      <c r="AD43" s="96"/>
      <c r="AE43" s="96"/>
      <c r="AF43" s="96">
        <f>AG43</f>
        <v>0</v>
      </c>
      <c r="AG43" s="96"/>
      <c r="AH43" s="96"/>
    </row>
    <row r="44" spans="1:34" ht="12.75" hidden="1">
      <c r="A44" s="145" t="s">
        <v>243</v>
      </c>
      <c r="B44" s="113"/>
      <c r="C44" s="95" t="s">
        <v>11</v>
      </c>
      <c r="D44" s="80">
        <f>D45+D46+D47+D48+D49+D50+D51+D52</f>
        <v>0</v>
      </c>
      <c r="E44" s="80">
        <f aca="true" t="shared" si="8" ref="E44:AH44">E45+E46+E47+E48+E49+E50+E51+E52</f>
        <v>0</v>
      </c>
      <c r="F44" s="80">
        <f t="shared" si="8"/>
        <v>0</v>
      </c>
      <c r="G44" s="80">
        <f t="shared" si="8"/>
        <v>0</v>
      </c>
      <c r="H44" s="80">
        <f t="shared" si="8"/>
        <v>0</v>
      </c>
      <c r="I44" s="80">
        <f t="shared" si="8"/>
        <v>0</v>
      </c>
      <c r="J44" s="80">
        <f t="shared" si="8"/>
        <v>0</v>
      </c>
      <c r="K44" s="80">
        <f t="shared" si="8"/>
        <v>0</v>
      </c>
      <c r="L44" s="80">
        <f t="shared" si="8"/>
        <v>0</v>
      </c>
      <c r="M44" s="80">
        <f t="shared" si="8"/>
        <v>0</v>
      </c>
      <c r="N44" s="80">
        <f t="shared" si="8"/>
        <v>0</v>
      </c>
      <c r="O44" s="80">
        <f t="shared" si="8"/>
        <v>0</v>
      </c>
      <c r="P44" s="80">
        <f t="shared" si="8"/>
        <v>0</v>
      </c>
      <c r="Q44" s="80">
        <f t="shared" si="8"/>
        <v>0</v>
      </c>
      <c r="R44" s="80">
        <f t="shared" si="8"/>
        <v>0</v>
      </c>
      <c r="S44" s="80">
        <f t="shared" si="8"/>
        <v>0</v>
      </c>
      <c r="T44" s="80">
        <f t="shared" si="8"/>
        <v>0</v>
      </c>
      <c r="U44" s="80">
        <f t="shared" si="8"/>
        <v>0</v>
      </c>
      <c r="V44" s="80">
        <f t="shared" si="8"/>
        <v>0</v>
      </c>
      <c r="W44" s="80">
        <f t="shared" si="8"/>
        <v>0</v>
      </c>
      <c r="X44" s="80">
        <f t="shared" si="8"/>
        <v>0</v>
      </c>
      <c r="Y44" s="80">
        <f t="shared" si="8"/>
        <v>0</v>
      </c>
      <c r="Z44" s="80">
        <f t="shared" si="8"/>
        <v>0</v>
      </c>
      <c r="AA44" s="80">
        <f t="shared" si="8"/>
        <v>0</v>
      </c>
      <c r="AB44" s="80">
        <f t="shared" si="8"/>
        <v>0</v>
      </c>
      <c r="AC44" s="80">
        <f t="shared" si="8"/>
        <v>0</v>
      </c>
      <c r="AD44" s="80">
        <f t="shared" si="8"/>
        <v>0</v>
      </c>
      <c r="AE44" s="80">
        <f t="shared" si="8"/>
        <v>0</v>
      </c>
      <c r="AF44" s="80">
        <f t="shared" si="8"/>
        <v>0</v>
      </c>
      <c r="AG44" s="80">
        <f t="shared" si="8"/>
        <v>0</v>
      </c>
      <c r="AH44" s="80">
        <f t="shared" si="8"/>
        <v>0</v>
      </c>
    </row>
    <row r="45" spans="1:34" ht="12.75" hidden="1">
      <c r="A45" s="95"/>
      <c r="B45" s="113"/>
      <c r="C45" s="95" t="s">
        <v>11</v>
      </c>
      <c r="D45" s="80">
        <f aca="true" t="shared" si="9" ref="D45:D52">E45+J45+O45+R45+U45+X45+AC45+AF45</f>
        <v>0</v>
      </c>
      <c r="E45" s="80">
        <f aca="true" t="shared" si="10" ref="E45:E52">F45+G45</f>
        <v>0</v>
      </c>
      <c r="F45" s="107"/>
      <c r="G45" s="107"/>
      <c r="H45" s="107"/>
      <c r="I45" s="107"/>
      <c r="J45" s="96">
        <f aca="true" t="shared" si="11" ref="J45:J52">K45+L45</f>
        <v>0</v>
      </c>
      <c r="K45" s="107"/>
      <c r="L45" s="96"/>
      <c r="M45" s="96"/>
      <c r="N45" s="96"/>
      <c r="O45" s="96">
        <f aca="true" t="shared" si="12" ref="O45:O52">P45</f>
        <v>0</v>
      </c>
      <c r="P45" s="96"/>
      <c r="Q45" s="96"/>
      <c r="R45" s="96">
        <f aca="true" t="shared" si="13" ref="R45:R52">S45</f>
        <v>0</v>
      </c>
      <c r="S45" s="96"/>
      <c r="T45" s="96"/>
      <c r="U45" s="96">
        <f aca="true" t="shared" si="14" ref="U45:U52">V45</f>
        <v>0</v>
      </c>
      <c r="V45" s="96"/>
      <c r="W45" s="96"/>
      <c r="X45" s="96">
        <f aca="true" t="shared" si="15" ref="X45:X52">Y45+Z45</f>
        <v>0</v>
      </c>
      <c r="Y45" s="96"/>
      <c r="Z45" s="96"/>
      <c r="AA45" s="96"/>
      <c r="AB45" s="96"/>
      <c r="AC45" s="96">
        <f aca="true" t="shared" si="16" ref="AC45:AC52">AD45</f>
        <v>0</v>
      </c>
      <c r="AD45" s="96"/>
      <c r="AE45" s="96"/>
      <c r="AF45" s="96">
        <f aca="true" t="shared" si="17" ref="AF45:AF52">AG45</f>
        <v>0</v>
      </c>
      <c r="AG45" s="96"/>
      <c r="AH45" s="96"/>
    </row>
    <row r="46" spans="1:34" ht="12.75" hidden="1">
      <c r="A46" s="95"/>
      <c r="B46" s="113"/>
      <c r="C46" s="95" t="s">
        <v>11</v>
      </c>
      <c r="D46" s="80">
        <f t="shared" si="9"/>
        <v>0</v>
      </c>
      <c r="E46" s="80">
        <f t="shared" si="10"/>
        <v>0</v>
      </c>
      <c r="F46" s="107"/>
      <c r="G46" s="107"/>
      <c r="H46" s="107"/>
      <c r="I46" s="107"/>
      <c r="J46" s="96">
        <f t="shared" si="11"/>
        <v>0</v>
      </c>
      <c r="K46" s="107"/>
      <c r="L46" s="96"/>
      <c r="M46" s="96"/>
      <c r="N46" s="96"/>
      <c r="O46" s="96">
        <f t="shared" si="12"/>
        <v>0</v>
      </c>
      <c r="P46" s="96"/>
      <c r="Q46" s="96"/>
      <c r="R46" s="96">
        <f t="shared" si="13"/>
        <v>0</v>
      </c>
      <c r="S46" s="96"/>
      <c r="T46" s="96"/>
      <c r="U46" s="96">
        <f t="shared" si="14"/>
        <v>0</v>
      </c>
      <c r="V46" s="96"/>
      <c r="W46" s="96"/>
      <c r="X46" s="96">
        <f t="shared" si="15"/>
        <v>0</v>
      </c>
      <c r="Y46" s="96"/>
      <c r="Z46" s="96"/>
      <c r="AA46" s="96"/>
      <c r="AB46" s="96"/>
      <c r="AC46" s="96">
        <f t="shared" si="16"/>
        <v>0</v>
      </c>
      <c r="AD46" s="96"/>
      <c r="AE46" s="96"/>
      <c r="AF46" s="96">
        <f t="shared" si="17"/>
        <v>0</v>
      </c>
      <c r="AG46" s="96"/>
      <c r="AH46" s="96"/>
    </row>
    <row r="47" spans="1:34" ht="12.75" hidden="1">
      <c r="A47" s="95"/>
      <c r="B47" s="113"/>
      <c r="C47" s="95" t="s">
        <v>11</v>
      </c>
      <c r="D47" s="80">
        <f t="shared" si="9"/>
        <v>0</v>
      </c>
      <c r="E47" s="80">
        <f t="shared" si="10"/>
        <v>0</v>
      </c>
      <c r="F47" s="107"/>
      <c r="G47" s="107"/>
      <c r="H47" s="107"/>
      <c r="I47" s="107"/>
      <c r="J47" s="96">
        <f t="shared" si="11"/>
        <v>0</v>
      </c>
      <c r="K47" s="107"/>
      <c r="L47" s="96"/>
      <c r="M47" s="96"/>
      <c r="N47" s="96"/>
      <c r="O47" s="96">
        <f t="shared" si="12"/>
        <v>0</v>
      </c>
      <c r="P47" s="96"/>
      <c r="Q47" s="96"/>
      <c r="R47" s="96">
        <f t="shared" si="13"/>
        <v>0</v>
      </c>
      <c r="S47" s="96"/>
      <c r="T47" s="96"/>
      <c r="U47" s="96">
        <f t="shared" si="14"/>
        <v>0</v>
      </c>
      <c r="V47" s="96"/>
      <c r="W47" s="96"/>
      <c r="X47" s="96">
        <f t="shared" si="15"/>
        <v>0</v>
      </c>
      <c r="Y47" s="96"/>
      <c r="Z47" s="96"/>
      <c r="AA47" s="96"/>
      <c r="AB47" s="96"/>
      <c r="AC47" s="96">
        <f t="shared" si="16"/>
        <v>0</v>
      </c>
      <c r="AD47" s="96"/>
      <c r="AE47" s="96"/>
      <c r="AF47" s="96">
        <f t="shared" si="17"/>
        <v>0</v>
      </c>
      <c r="AG47" s="96"/>
      <c r="AH47" s="96"/>
    </row>
    <row r="48" spans="1:34" ht="12.75" hidden="1">
      <c r="A48" s="95"/>
      <c r="B48" s="113"/>
      <c r="C48" s="95" t="s">
        <v>11</v>
      </c>
      <c r="D48" s="80">
        <f t="shared" si="9"/>
        <v>0</v>
      </c>
      <c r="E48" s="80">
        <f t="shared" si="10"/>
        <v>0</v>
      </c>
      <c r="F48" s="107"/>
      <c r="G48" s="107"/>
      <c r="H48" s="107"/>
      <c r="I48" s="107"/>
      <c r="J48" s="96">
        <f t="shared" si="11"/>
        <v>0</v>
      </c>
      <c r="K48" s="107"/>
      <c r="L48" s="96"/>
      <c r="M48" s="96"/>
      <c r="N48" s="96"/>
      <c r="O48" s="96">
        <f t="shared" si="12"/>
        <v>0</v>
      </c>
      <c r="P48" s="96"/>
      <c r="Q48" s="96"/>
      <c r="R48" s="96">
        <f t="shared" si="13"/>
        <v>0</v>
      </c>
      <c r="S48" s="96"/>
      <c r="T48" s="96"/>
      <c r="U48" s="96">
        <f t="shared" si="14"/>
        <v>0</v>
      </c>
      <c r="V48" s="96"/>
      <c r="W48" s="96"/>
      <c r="X48" s="96">
        <f t="shared" si="15"/>
        <v>0</v>
      </c>
      <c r="Y48" s="96"/>
      <c r="Z48" s="96"/>
      <c r="AA48" s="96"/>
      <c r="AB48" s="96"/>
      <c r="AC48" s="96">
        <f t="shared" si="16"/>
        <v>0</v>
      </c>
      <c r="AD48" s="96"/>
      <c r="AE48" s="96"/>
      <c r="AF48" s="96">
        <f t="shared" si="17"/>
        <v>0</v>
      </c>
      <c r="AG48" s="96"/>
      <c r="AH48" s="96"/>
    </row>
    <row r="49" spans="1:34" ht="12.75" hidden="1">
      <c r="A49" s="95"/>
      <c r="B49" s="113"/>
      <c r="C49" s="95" t="s">
        <v>11</v>
      </c>
      <c r="D49" s="80">
        <f t="shared" si="9"/>
        <v>0</v>
      </c>
      <c r="E49" s="80">
        <f t="shared" si="10"/>
        <v>0</v>
      </c>
      <c r="F49" s="107"/>
      <c r="G49" s="107"/>
      <c r="H49" s="107"/>
      <c r="I49" s="107"/>
      <c r="J49" s="96">
        <f t="shared" si="11"/>
        <v>0</v>
      </c>
      <c r="K49" s="107"/>
      <c r="L49" s="96"/>
      <c r="M49" s="96"/>
      <c r="N49" s="96"/>
      <c r="O49" s="96">
        <f t="shared" si="12"/>
        <v>0</v>
      </c>
      <c r="P49" s="96"/>
      <c r="Q49" s="96"/>
      <c r="R49" s="96">
        <f t="shared" si="13"/>
        <v>0</v>
      </c>
      <c r="S49" s="96"/>
      <c r="T49" s="96"/>
      <c r="U49" s="96">
        <f t="shared" si="14"/>
        <v>0</v>
      </c>
      <c r="V49" s="96"/>
      <c r="W49" s="96"/>
      <c r="X49" s="96">
        <f t="shared" si="15"/>
        <v>0</v>
      </c>
      <c r="Y49" s="96"/>
      <c r="Z49" s="96"/>
      <c r="AA49" s="96"/>
      <c r="AB49" s="96"/>
      <c r="AC49" s="96">
        <f t="shared" si="16"/>
        <v>0</v>
      </c>
      <c r="AD49" s="96"/>
      <c r="AE49" s="96"/>
      <c r="AF49" s="96">
        <f t="shared" si="17"/>
        <v>0</v>
      </c>
      <c r="AG49" s="96"/>
      <c r="AH49" s="96"/>
    </row>
    <row r="50" spans="1:34" ht="12.75" hidden="1">
      <c r="A50" s="95"/>
      <c r="B50" s="113"/>
      <c r="C50" s="95" t="s">
        <v>11</v>
      </c>
      <c r="D50" s="80">
        <f t="shared" si="9"/>
        <v>0</v>
      </c>
      <c r="E50" s="80">
        <f t="shared" si="10"/>
        <v>0</v>
      </c>
      <c r="F50" s="107"/>
      <c r="G50" s="107"/>
      <c r="H50" s="107"/>
      <c r="I50" s="107"/>
      <c r="J50" s="96">
        <f t="shared" si="11"/>
        <v>0</v>
      </c>
      <c r="K50" s="107"/>
      <c r="L50" s="96"/>
      <c r="M50" s="96"/>
      <c r="N50" s="96"/>
      <c r="O50" s="96">
        <f t="shared" si="12"/>
        <v>0</v>
      </c>
      <c r="P50" s="96"/>
      <c r="Q50" s="96"/>
      <c r="R50" s="96">
        <f t="shared" si="13"/>
        <v>0</v>
      </c>
      <c r="S50" s="96"/>
      <c r="T50" s="96"/>
      <c r="U50" s="96">
        <f t="shared" si="14"/>
        <v>0</v>
      </c>
      <c r="V50" s="96"/>
      <c r="W50" s="96"/>
      <c r="X50" s="96">
        <f t="shared" si="15"/>
        <v>0</v>
      </c>
      <c r="Y50" s="96"/>
      <c r="Z50" s="96"/>
      <c r="AA50" s="96"/>
      <c r="AB50" s="96"/>
      <c r="AC50" s="96">
        <f t="shared" si="16"/>
        <v>0</v>
      </c>
      <c r="AD50" s="96"/>
      <c r="AE50" s="96"/>
      <c r="AF50" s="96">
        <f t="shared" si="17"/>
        <v>0</v>
      </c>
      <c r="AG50" s="96"/>
      <c r="AH50" s="96"/>
    </row>
    <row r="51" spans="1:34" ht="12.75" hidden="1">
      <c r="A51" s="95"/>
      <c r="B51" s="113"/>
      <c r="C51" s="95" t="s">
        <v>11</v>
      </c>
      <c r="D51" s="80">
        <f t="shared" si="9"/>
        <v>0</v>
      </c>
      <c r="E51" s="80">
        <f t="shared" si="10"/>
        <v>0</v>
      </c>
      <c r="F51" s="107"/>
      <c r="G51" s="107"/>
      <c r="H51" s="107"/>
      <c r="I51" s="107"/>
      <c r="J51" s="96">
        <f t="shared" si="11"/>
        <v>0</v>
      </c>
      <c r="K51" s="107"/>
      <c r="L51" s="96"/>
      <c r="M51" s="96"/>
      <c r="N51" s="96"/>
      <c r="O51" s="96">
        <f t="shared" si="12"/>
        <v>0</v>
      </c>
      <c r="P51" s="96"/>
      <c r="Q51" s="96"/>
      <c r="R51" s="96">
        <f t="shared" si="13"/>
        <v>0</v>
      </c>
      <c r="S51" s="96"/>
      <c r="T51" s="96"/>
      <c r="U51" s="96">
        <f t="shared" si="14"/>
        <v>0</v>
      </c>
      <c r="V51" s="96"/>
      <c r="W51" s="96"/>
      <c r="X51" s="96">
        <f t="shared" si="15"/>
        <v>0</v>
      </c>
      <c r="Y51" s="96"/>
      <c r="Z51" s="96"/>
      <c r="AA51" s="96"/>
      <c r="AB51" s="96"/>
      <c r="AC51" s="96">
        <f t="shared" si="16"/>
        <v>0</v>
      </c>
      <c r="AD51" s="96"/>
      <c r="AE51" s="96"/>
      <c r="AF51" s="96">
        <f t="shared" si="17"/>
        <v>0</v>
      </c>
      <c r="AG51" s="96"/>
      <c r="AH51" s="96"/>
    </row>
    <row r="52" spans="1:34" ht="13.5" hidden="1" thickBot="1">
      <c r="A52" s="118"/>
      <c r="B52" s="119"/>
      <c r="C52" s="97" t="s">
        <v>11</v>
      </c>
      <c r="D52" s="82">
        <f t="shared" si="9"/>
        <v>0</v>
      </c>
      <c r="E52" s="82">
        <f t="shared" si="10"/>
        <v>0</v>
      </c>
      <c r="F52" s="91"/>
      <c r="G52" s="91"/>
      <c r="H52" s="91"/>
      <c r="I52" s="91"/>
      <c r="J52" s="83">
        <f t="shared" si="11"/>
        <v>0</v>
      </c>
      <c r="K52" s="91"/>
      <c r="L52" s="83"/>
      <c r="M52" s="83"/>
      <c r="N52" s="83"/>
      <c r="O52" s="83">
        <f t="shared" si="12"/>
        <v>0</v>
      </c>
      <c r="P52" s="83"/>
      <c r="Q52" s="83"/>
      <c r="R52" s="83">
        <f t="shared" si="13"/>
        <v>0</v>
      </c>
      <c r="S52" s="83"/>
      <c r="T52" s="83"/>
      <c r="U52" s="83">
        <f t="shared" si="14"/>
        <v>0</v>
      </c>
      <c r="V52" s="83"/>
      <c r="W52" s="83"/>
      <c r="X52" s="83">
        <f t="shared" si="15"/>
        <v>0</v>
      </c>
      <c r="Y52" s="83"/>
      <c r="Z52" s="83"/>
      <c r="AA52" s="83"/>
      <c r="AB52" s="83"/>
      <c r="AC52" s="83">
        <f t="shared" si="16"/>
        <v>0</v>
      </c>
      <c r="AD52" s="83"/>
      <c r="AE52" s="83"/>
      <c r="AF52" s="83">
        <f t="shared" si="17"/>
        <v>0</v>
      </c>
      <c r="AG52" s="83"/>
      <c r="AH52" s="104"/>
    </row>
    <row r="53" spans="1:34" ht="12.75">
      <c r="A53" s="100" t="s">
        <v>189</v>
      </c>
      <c r="B53" s="108" t="s">
        <v>190</v>
      </c>
      <c r="C53" s="139" t="s">
        <v>191</v>
      </c>
      <c r="D53" s="79">
        <f>D55+D57+D59</f>
        <v>0</v>
      </c>
      <c r="E53" s="79">
        <f aca="true" t="shared" si="18" ref="E53:AH53">E55+E57+E59</f>
        <v>0</v>
      </c>
      <c r="F53" s="79">
        <f t="shared" si="18"/>
        <v>0</v>
      </c>
      <c r="G53" s="79">
        <f t="shared" si="18"/>
        <v>0</v>
      </c>
      <c r="H53" s="79">
        <f t="shared" si="18"/>
        <v>0</v>
      </c>
      <c r="I53" s="79">
        <f t="shared" si="18"/>
        <v>0</v>
      </c>
      <c r="J53" s="79">
        <f t="shared" si="18"/>
        <v>0</v>
      </c>
      <c r="K53" s="79">
        <f t="shared" si="18"/>
        <v>0</v>
      </c>
      <c r="L53" s="79">
        <f t="shared" si="18"/>
        <v>0</v>
      </c>
      <c r="M53" s="79">
        <f t="shared" si="18"/>
        <v>0</v>
      </c>
      <c r="N53" s="79">
        <f t="shared" si="18"/>
        <v>0</v>
      </c>
      <c r="O53" s="79">
        <f t="shared" si="18"/>
        <v>0</v>
      </c>
      <c r="P53" s="79">
        <f t="shared" si="18"/>
        <v>0</v>
      </c>
      <c r="Q53" s="79">
        <f t="shared" si="18"/>
        <v>0</v>
      </c>
      <c r="R53" s="79">
        <f t="shared" si="18"/>
        <v>0</v>
      </c>
      <c r="S53" s="79">
        <f t="shared" si="18"/>
        <v>0</v>
      </c>
      <c r="T53" s="79">
        <f t="shared" si="18"/>
        <v>0</v>
      </c>
      <c r="U53" s="79">
        <f t="shared" si="18"/>
        <v>0</v>
      </c>
      <c r="V53" s="79">
        <f t="shared" si="18"/>
        <v>0</v>
      </c>
      <c r="W53" s="79">
        <f t="shared" si="18"/>
        <v>0</v>
      </c>
      <c r="X53" s="79">
        <f t="shared" si="18"/>
        <v>0</v>
      </c>
      <c r="Y53" s="79">
        <f t="shared" si="18"/>
        <v>0</v>
      </c>
      <c r="Z53" s="79">
        <f t="shared" si="18"/>
        <v>0</v>
      </c>
      <c r="AA53" s="79">
        <f t="shared" si="18"/>
        <v>0</v>
      </c>
      <c r="AB53" s="79">
        <f t="shared" si="18"/>
        <v>0</v>
      </c>
      <c r="AC53" s="79">
        <f t="shared" si="18"/>
        <v>0</v>
      </c>
      <c r="AD53" s="79">
        <f t="shared" si="18"/>
        <v>0</v>
      </c>
      <c r="AE53" s="79">
        <f t="shared" si="18"/>
        <v>0</v>
      </c>
      <c r="AF53" s="79">
        <f t="shared" si="18"/>
        <v>0</v>
      </c>
      <c r="AG53" s="79">
        <f t="shared" si="18"/>
        <v>0</v>
      </c>
      <c r="AH53" s="79">
        <f t="shared" si="18"/>
        <v>0</v>
      </c>
    </row>
    <row r="54" spans="1:34" ht="13.5">
      <c r="A54" s="95"/>
      <c r="B54" s="103"/>
      <c r="C54" s="139" t="s">
        <v>11</v>
      </c>
      <c r="D54" s="79">
        <f>D56+D58+D60</f>
        <v>0</v>
      </c>
      <c r="E54" s="79">
        <f aca="true" t="shared" si="19" ref="E54:AH54">E56+E58+E60</f>
        <v>0</v>
      </c>
      <c r="F54" s="79">
        <f t="shared" si="19"/>
        <v>0</v>
      </c>
      <c r="G54" s="79">
        <f t="shared" si="19"/>
        <v>0</v>
      </c>
      <c r="H54" s="79">
        <f t="shared" si="19"/>
        <v>0</v>
      </c>
      <c r="I54" s="79">
        <f t="shared" si="19"/>
        <v>0</v>
      </c>
      <c r="J54" s="79">
        <f t="shared" si="19"/>
        <v>0</v>
      </c>
      <c r="K54" s="79">
        <f t="shared" si="19"/>
        <v>0</v>
      </c>
      <c r="L54" s="79">
        <f t="shared" si="19"/>
        <v>0</v>
      </c>
      <c r="M54" s="79">
        <f t="shared" si="19"/>
        <v>0</v>
      </c>
      <c r="N54" s="79">
        <f t="shared" si="19"/>
        <v>0</v>
      </c>
      <c r="O54" s="79">
        <f t="shared" si="19"/>
        <v>0</v>
      </c>
      <c r="P54" s="79">
        <f t="shared" si="19"/>
        <v>0</v>
      </c>
      <c r="Q54" s="79">
        <f t="shared" si="19"/>
        <v>0</v>
      </c>
      <c r="R54" s="79">
        <f t="shared" si="19"/>
        <v>0</v>
      </c>
      <c r="S54" s="79">
        <f t="shared" si="19"/>
        <v>0</v>
      </c>
      <c r="T54" s="79">
        <f t="shared" si="19"/>
        <v>0</v>
      </c>
      <c r="U54" s="79">
        <f t="shared" si="19"/>
        <v>0</v>
      </c>
      <c r="V54" s="79">
        <f t="shared" si="19"/>
        <v>0</v>
      </c>
      <c r="W54" s="79">
        <f t="shared" si="19"/>
        <v>0</v>
      </c>
      <c r="X54" s="79">
        <f t="shared" si="19"/>
        <v>0</v>
      </c>
      <c r="Y54" s="79">
        <f t="shared" si="19"/>
        <v>0</v>
      </c>
      <c r="Z54" s="79">
        <f t="shared" si="19"/>
        <v>0</v>
      </c>
      <c r="AA54" s="79">
        <f t="shared" si="19"/>
        <v>0</v>
      </c>
      <c r="AB54" s="79">
        <f t="shared" si="19"/>
        <v>0</v>
      </c>
      <c r="AC54" s="79">
        <f t="shared" si="19"/>
        <v>0</v>
      </c>
      <c r="AD54" s="79">
        <f t="shared" si="19"/>
        <v>0</v>
      </c>
      <c r="AE54" s="79">
        <f t="shared" si="19"/>
        <v>0</v>
      </c>
      <c r="AF54" s="79">
        <f t="shared" si="19"/>
        <v>0</v>
      </c>
      <c r="AG54" s="79">
        <f t="shared" si="19"/>
        <v>0</v>
      </c>
      <c r="AH54" s="79">
        <f t="shared" si="19"/>
        <v>0</v>
      </c>
    </row>
    <row r="55" spans="1:34" ht="12.75">
      <c r="A55" s="95"/>
      <c r="B55" s="113"/>
      <c r="C55" s="139" t="s">
        <v>191</v>
      </c>
      <c r="D55" s="80">
        <f aca="true" t="shared" si="20" ref="D55:D87">E55+J55+O55+R55+U55+X55+AC55+AF55</f>
        <v>0</v>
      </c>
      <c r="E55" s="80">
        <f aca="true" t="shared" si="21" ref="E55:E87">F55+G55</f>
        <v>0</v>
      </c>
      <c r="F55" s="96"/>
      <c r="G55" s="96"/>
      <c r="H55" s="96"/>
      <c r="I55" s="96"/>
      <c r="J55" s="96">
        <f aca="true" t="shared" si="22" ref="J55:J87">K55+L55</f>
        <v>0</v>
      </c>
      <c r="K55" s="107"/>
      <c r="L55" s="96"/>
      <c r="M55" s="96"/>
      <c r="N55" s="96"/>
      <c r="O55" s="96">
        <f aca="true" t="shared" si="23" ref="O55:O87">P55</f>
        <v>0</v>
      </c>
      <c r="P55" s="96"/>
      <c r="Q55" s="96"/>
      <c r="R55" s="96">
        <f aca="true" t="shared" si="24" ref="R55:R87">S55</f>
        <v>0</v>
      </c>
      <c r="S55" s="96"/>
      <c r="T55" s="96"/>
      <c r="U55" s="96">
        <f aca="true" t="shared" si="25" ref="U55:U87">V55</f>
        <v>0</v>
      </c>
      <c r="V55" s="96"/>
      <c r="W55" s="96"/>
      <c r="X55" s="96">
        <f aca="true" t="shared" si="26" ref="X55:X87">Y55+Z55</f>
        <v>0</v>
      </c>
      <c r="Y55" s="96"/>
      <c r="Z55" s="96"/>
      <c r="AA55" s="96"/>
      <c r="AB55" s="96"/>
      <c r="AC55" s="96">
        <f aca="true" t="shared" si="27" ref="AC55:AC87">AD55</f>
        <v>0</v>
      </c>
      <c r="AD55" s="96"/>
      <c r="AE55" s="96"/>
      <c r="AF55" s="96">
        <f aca="true" t="shared" si="28" ref="AF55:AF87">AG55</f>
        <v>0</v>
      </c>
      <c r="AG55" s="96"/>
      <c r="AH55" s="96"/>
    </row>
    <row r="56" spans="1:34" ht="12.75">
      <c r="A56" s="95"/>
      <c r="B56" s="113"/>
      <c r="C56" s="139" t="s">
        <v>11</v>
      </c>
      <c r="D56" s="80">
        <f t="shared" si="20"/>
        <v>0</v>
      </c>
      <c r="E56" s="80">
        <f t="shared" si="21"/>
        <v>0</v>
      </c>
      <c r="F56" s="96"/>
      <c r="G56" s="96"/>
      <c r="H56" s="96"/>
      <c r="I56" s="96"/>
      <c r="J56" s="96">
        <f t="shared" si="22"/>
        <v>0</v>
      </c>
      <c r="K56" s="107"/>
      <c r="L56" s="96"/>
      <c r="M56" s="96"/>
      <c r="N56" s="96"/>
      <c r="O56" s="96">
        <f t="shared" si="23"/>
        <v>0</v>
      </c>
      <c r="P56" s="96"/>
      <c r="Q56" s="96"/>
      <c r="R56" s="96">
        <f t="shared" si="24"/>
        <v>0</v>
      </c>
      <c r="S56" s="96"/>
      <c r="T56" s="96"/>
      <c r="U56" s="96">
        <f t="shared" si="25"/>
        <v>0</v>
      </c>
      <c r="V56" s="96"/>
      <c r="W56" s="96"/>
      <c r="X56" s="96">
        <f t="shared" si="26"/>
        <v>0</v>
      </c>
      <c r="Y56" s="96"/>
      <c r="Z56" s="96"/>
      <c r="AA56" s="96"/>
      <c r="AB56" s="96"/>
      <c r="AC56" s="96">
        <f t="shared" si="27"/>
        <v>0</v>
      </c>
      <c r="AD56" s="96"/>
      <c r="AE56" s="96"/>
      <c r="AF56" s="96">
        <f t="shared" si="28"/>
        <v>0</v>
      </c>
      <c r="AG56" s="96"/>
      <c r="AH56" s="96"/>
    </row>
    <row r="57" spans="1:34" ht="12.75">
      <c r="A57" s="95"/>
      <c r="B57" s="113"/>
      <c r="C57" s="139" t="s">
        <v>191</v>
      </c>
      <c r="D57" s="80">
        <f t="shared" si="20"/>
        <v>0</v>
      </c>
      <c r="E57" s="80">
        <f t="shared" si="21"/>
        <v>0</v>
      </c>
      <c r="F57" s="96"/>
      <c r="G57" s="96"/>
      <c r="H57" s="96"/>
      <c r="I57" s="96"/>
      <c r="J57" s="96">
        <f t="shared" si="22"/>
        <v>0</v>
      </c>
      <c r="K57" s="107"/>
      <c r="L57" s="96"/>
      <c r="M57" s="96"/>
      <c r="N57" s="96"/>
      <c r="O57" s="96">
        <f t="shared" si="23"/>
        <v>0</v>
      </c>
      <c r="P57" s="96"/>
      <c r="Q57" s="96"/>
      <c r="R57" s="96">
        <f t="shared" si="24"/>
        <v>0</v>
      </c>
      <c r="S57" s="96"/>
      <c r="T57" s="96"/>
      <c r="U57" s="96">
        <f t="shared" si="25"/>
        <v>0</v>
      </c>
      <c r="V57" s="96"/>
      <c r="W57" s="96"/>
      <c r="X57" s="96">
        <f t="shared" si="26"/>
        <v>0</v>
      </c>
      <c r="Y57" s="96"/>
      <c r="Z57" s="96"/>
      <c r="AA57" s="96"/>
      <c r="AB57" s="96"/>
      <c r="AC57" s="96">
        <f t="shared" si="27"/>
        <v>0</v>
      </c>
      <c r="AD57" s="96"/>
      <c r="AE57" s="96"/>
      <c r="AF57" s="96">
        <f t="shared" si="28"/>
        <v>0</v>
      </c>
      <c r="AG57" s="96"/>
      <c r="AH57" s="96"/>
    </row>
    <row r="58" spans="1:34" ht="12.75">
      <c r="A58" s="95"/>
      <c r="B58" s="113"/>
      <c r="C58" s="139" t="s">
        <v>11</v>
      </c>
      <c r="D58" s="80">
        <f t="shared" si="20"/>
        <v>0</v>
      </c>
      <c r="E58" s="80">
        <f t="shared" si="21"/>
        <v>0</v>
      </c>
      <c r="F58" s="96"/>
      <c r="G58" s="96"/>
      <c r="H58" s="96"/>
      <c r="I58" s="96"/>
      <c r="J58" s="96">
        <f t="shared" si="22"/>
        <v>0</v>
      </c>
      <c r="K58" s="107"/>
      <c r="L58" s="96"/>
      <c r="M58" s="96"/>
      <c r="N58" s="96"/>
      <c r="O58" s="96">
        <f t="shared" si="23"/>
        <v>0</v>
      </c>
      <c r="P58" s="96"/>
      <c r="Q58" s="96"/>
      <c r="R58" s="96">
        <f t="shared" si="24"/>
        <v>0</v>
      </c>
      <c r="S58" s="96"/>
      <c r="T58" s="96"/>
      <c r="U58" s="96">
        <f t="shared" si="25"/>
        <v>0</v>
      </c>
      <c r="V58" s="96"/>
      <c r="W58" s="96"/>
      <c r="X58" s="96">
        <f t="shared" si="26"/>
        <v>0</v>
      </c>
      <c r="Y58" s="96"/>
      <c r="Z58" s="96"/>
      <c r="AA58" s="96"/>
      <c r="AB58" s="96"/>
      <c r="AC58" s="96">
        <f t="shared" si="27"/>
        <v>0</v>
      </c>
      <c r="AD58" s="96"/>
      <c r="AE58" s="96"/>
      <c r="AF58" s="96">
        <f t="shared" si="28"/>
        <v>0</v>
      </c>
      <c r="AG58" s="96"/>
      <c r="AH58" s="96"/>
    </row>
    <row r="59" spans="1:34" ht="12.75">
      <c r="A59" s="95"/>
      <c r="B59" s="113"/>
      <c r="C59" s="139" t="s">
        <v>191</v>
      </c>
      <c r="D59" s="80">
        <f t="shared" si="20"/>
        <v>0</v>
      </c>
      <c r="E59" s="80">
        <f t="shared" si="21"/>
        <v>0</v>
      </c>
      <c r="F59" s="96"/>
      <c r="G59" s="96"/>
      <c r="H59" s="96"/>
      <c r="I59" s="96"/>
      <c r="J59" s="96">
        <f t="shared" si="22"/>
        <v>0</v>
      </c>
      <c r="K59" s="107"/>
      <c r="L59" s="96"/>
      <c r="M59" s="96"/>
      <c r="N59" s="96"/>
      <c r="O59" s="96">
        <f t="shared" si="23"/>
        <v>0</v>
      </c>
      <c r="P59" s="96"/>
      <c r="Q59" s="96"/>
      <c r="R59" s="96">
        <f t="shared" si="24"/>
        <v>0</v>
      </c>
      <c r="S59" s="96"/>
      <c r="T59" s="96"/>
      <c r="U59" s="96">
        <f t="shared" si="25"/>
        <v>0</v>
      </c>
      <c r="V59" s="96"/>
      <c r="W59" s="96"/>
      <c r="X59" s="96">
        <f t="shared" si="26"/>
        <v>0</v>
      </c>
      <c r="Y59" s="96"/>
      <c r="Z59" s="96"/>
      <c r="AA59" s="96"/>
      <c r="AB59" s="96"/>
      <c r="AC59" s="96">
        <f t="shared" si="27"/>
        <v>0</v>
      </c>
      <c r="AD59" s="96"/>
      <c r="AE59" s="96"/>
      <c r="AF59" s="96">
        <f t="shared" si="28"/>
        <v>0</v>
      </c>
      <c r="AG59" s="96"/>
      <c r="AH59" s="96"/>
    </row>
    <row r="60" spans="1:34" ht="13.5" thickBot="1">
      <c r="A60" s="97"/>
      <c r="B60" s="115"/>
      <c r="C60" s="153" t="s">
        <v>11</v>
      </c>
      <c r="D60" s="82">
        <f t="shared" si="20"/>
        <v>0</v>
      </c>
      <c r="E60" s="82">
        <f t="shared" si="21"/>
        <v>0</v>
      </c>
      <c r="F60" s="83"/>
      <c r="G60" s="83"/>
      <c r="H60" s="83"/>
      <c r="I60" s="83"/>
      <c r="J60" s="83">
        <f t="shared" si="22"/>
        <v>0</v>
      </c>
      <c r="K60" s="91"/>
      <c r="L60" s="83"/>
      <c r="M60" s="83"/>
      <c r="N60" s="83"/>
      <c r="O60" s="83">
        <f t="shared" si="23"/>
        <v>0</v>
      </c>
      <c r="P60" s="83"/>
      <c r="Q60" s="83"/>
      <c r="R60" s="83">
        <f t="shared" si="24"/>
        <v>0</v>
      </c>
      <c r="S60" s="83"/>
      <c r="T60" s="83"/>
      <c r="U60" s="83">
        <f t="shared" si="25"/>
        <v>0</v>
      </c>
      <c r="V60" s="83"/>
      <c r="W60" s="83"/>
      <c r="X60" s="83">
        <f t="shared" si="26"/>
        <v>0</v>
      </c>
      <c r="Y60" s="83"/>
      <c r="Z60" s="83"/>
      <c r="AA60" s="83"/>
      <c r="AB60" s="83"/>
      <c r="AC60" s="83">
        <f t="shared" si="27"/>
        <v>0</v>
      </c>
      <c r="AD60" s="83"/>
      <c r="AE60" s="83"/>
      <c r="AF60" s="83">
        <f t="shared" si="28"/>
        <v>0</v>
      </c>
      <c r="AG60" s="83"/>
      <c r="AH60" s="83"/>
    </row>
    <row r="61" spans="1:34" ht="12.75">
      <c r="A61" s="18" t="s">
        <v>192</v>
      </c>
      <c r="B61" s="108" t="s">
        <v>193</v>
      </c>
      <c r="C61" s="139" t="s">
        <v>195</v>
      </c>
      <c r="D61" s="79">
        <f>D63+D65+D67+D69+D71</f>
        <v>480</v>
      </c>
      <c r="E61" s="79">
        <f aca="true" t="shared" si="29" ref="E61:AH61">E63+E65+E67+E69+E71</f>
        <v>0</v>
      </c>
      <c r="F61" s="79">
        <f t="shared" si="29"/>
        <v>0</v>
      </c>
      <c r="G61" s="79">
        <f t="shared" si="29"/>
        <v>0</v>
      </c>
      <c r="H61" s="79">
        <f t="shared" si="29"/>
        <v>0</v>
      </c>
      <c r="I61" s="79">
        <f t="shared" si="29"/>
        <v>0</v>
      </c>
      <c r="J61" s="79">
        <f t="shared" si="29"/>
        <v>480</v>
      </c>
      <c r="K61" s="79">
        <f t="shared" si="29"/>
        <v>480</v>
      </c>
      <c r="L61" s="79">
        <f t="shared" si="29"/>
        <v>0</v>
      </c>
      <c r="M61" s="79">
        <f t="shared" si="29"/>
        <v>0</v>
      </c>
      <c r="N61" s="79">
        <f t="shared" si="29"/>
        <v>0</v>
      </c>
      <c r="O61" s="79">
        <f t="shared" si="29"/>
        <v>0</v>
      </c>
      <c r="P61" s="79">
        <f t="shared" si="29"/>
        <v>0</v>
      </c>
      <c r="Q61" s="79">
        <f t="shared" si="29"/>
        <v>0</v>
      </c>
      <c r="R61" s="79">
        <f t="shared" si="29"/>
        <v>0</v>
      </c>
      <c r="S61" s="79">
        <f t="shared" si="29"/>
        <v>0</v>
      </c>
      <c r="T61" s="79">
        <f t="shared" si="29"/>
        <v>0</v>
      </c>
      <c r="U61" s="79">
        <f t="shared" si="29"/>
        <v>0</v>
      </c>
      <c r="V61" s="79">
        <f t="shared" si="29"/>
        <v>0</v>
      </c>
      <c r="W61" s="79">
        <f t="shared" si="29"/>
        <v>0</v>
      </c>
      <c r="X61" s="79">
        <f t="shared" si="29"/>
        <v>0</v>
      </c>
      <c r="Y61" s="79">
        <f t="shared" si="29"/>
        <v>0</v>
      </c>
      <c r="Z61" s="79">
        <f t="shared" si="29"/>
        <v>0</v>
      </c>
      <c r="AA61" s="79">
        <f t="shared" si="29"/>
        <v>0</v>
      </c>
      <c r="AB61" s="79">
        <f t="shared" si="29"/>
        <v>0</v>
      </c>
      <c r="AC61" s="79">
        <f t="shared" si="29"/>
        <v>0</v>
      </c>
      <c r="AD61" s="79">
        <f t="shared" si="29"/>
        <v>0</v>
      </c>
      <c r="AE61" s="79">
        <f t="shared" si="29"/>
        <v>0</v>
      </c>
      <c r="AF61" s="79">
        <f t="shared" si="29"/>
        <v>0</v>
      </c>
      <c r="AG61" s="79">
        <f t="shared" si="29"/>
        <v>0</v>
      </c>
      <c r="AH61" s="79">
        <f t="shared" si="29"/>
        <v>0</v>
      </c>
    </row>
    <row r="62" spans="1:34" ht="12.75">
      <c r="A62" s="18"/>
      <c r="B62" s="108" t="s">
        <v>194</v>
      </c>
      <c r="C62" s="139" t="s">
        <v>11</v>
      </c>
      <c r="D62" s="79">
        <f>D64+D66+D68+D70+D72</f>
        <v>0.36</v>
      </c>
      <c r="E62" s="79">
        <f aca="true" t="shared" si="30" ref="E62:AH62">E64+E66+E68+E70+E72</f>
        <v>0</v>
      </c>
      <c r="F62" s="79">
        <f t="shared" si="30"/>
        <v>0</v>
      </c>
      <c r="G62" s="79">
        <f t="shared" si="30"/>
        <v>0</v>
      </c>
      <c r="H62" s="79">
        <f t="shared" si="30"/>
        <v>0</v>
      </c>
      <c r="I62" s="79">
        <f t="shared" si="30"/>
        <v>0</v>
      </c>
      <c r="J62" s="79">
        <f t="shared" si="30"/>
        <v>0.36</v>
      </c>
      <c r="K62" s="79">
        <f t="shared" si="30"/>
        <v>0.36</v>
      </c>
      <c r="L62" s="79">
        <f t="shared" si="30"/>
        <v>0</v>
      </c>
      <c r="M62" s="79">
        <f t="shared" si="30"/>
        <v>0</v>
      </c>
      <c r="N62" s="79">
        <f t="shared" si="30"/>
        <v>0</v>
      </c>
      <c r="O62" s="79">
        <f t="shared" si="30"/>
        <v>0</v>
      </c>
      <c r="P62" s="79">
        <f t="shared" si="30"/>
        <v>0</v>
      </c>
      <c r="Q62" s="79">
        <f t="shared" si="30"/>
        <v>0</v>
      </c>
      <c r="R62" s="79">
        <f t="shared" si="30"/>
        <v>0</v>
      </c>
      <c r="S62" s="79">
        <f t="shared" si="30"/>
        <v>0</v>
      </c>
      <c r="T62" s="79">
        <f t="shared" si="30"/>
        <v>0</v>
      </c>
      <c r="U62" s="79">
        <f t="shared" si="30"/>
        <v>0</v>
      </c>
      <c r="V62" s="79">
        <f t="shared" si="30"/>
        <v>0</v>
      </c>
      <c r="W62" s="79">
        <f t="shared" si="30"/>
        <v>0</v>
      </c>
      <c r="X62" s="79">
        <f t="shared" si="30"/>
        <v>0</v>
      </c>
      <c r="Y62" s="79">
        <f t="shared" si="30"/>
        <v>0</v>
      </c>
      <c r="Z62" s="79">
        <f t="shared" si="30"/>
        <v>0</v>
      </c>
      <c r="AA62" s="79">
        <f t="shared" si="30"/>
        <v>0</v>
      </c>
      <c r="AB62" s="79">
        <f t="shared" si="30"/>
        <v>0</v>
      </c>
      <c r="AC62" s="79">
        <f t="shared" si="30"/>
        <v>0</v>
      </c>
      <c r="AD62" s="79">
        <f t="shared" si="30"/>
        <v>0</v>
      </c>
      <c r="AE62" s="79">
        <f t="shared" si="30"/>
        <v>0</v>
      </c>
      <c r="AF62" s="79">
        <f t="shared" si="30"/>
        <v>0</v>
      </c>
      <c r="AG62" s="79">
        <f t="shared" si="30"/>
        <v>0</v>
      </c>
      <c r="AH62" s="79">
        <f t="shared" si="30"/>
        <v>0</v>
      </c>
    </row>
    <row r="63" spans="1:34" ht="12.75">
      <c r="A63" s="95"/>
      <c r="B63" s="113" t="s">
        <v>331</v>
      </c>
      <c r="C63" s="139" t="s">
        <v>195</v>
      </c>
      <c r="D63" s="80">
        <f t="shared" si="20"/>
        <v>150</v>
      </c>
      <c r="E63" s="80">
        <f t="shared" si="21"/>
        <v>0</v>
      </c>
      <c r="F63" s="96"/>
      <c r="G63" s="96"/>
      <c r="H63" s="96"/>
      <c r="I63" s="96"/>
      <c r="J63" s="96">
        <f t="shared" si="22"/>
        <v>150</v>
      </c>
      <c r="K63" s="107">
        <v>150</v>
      </c>
      <c r="L63" s="96"/>
      <c r="M63" s="96"/>
      <c r="N63" s="96"/>
      <c r="O63" s="96">
        <f t="shared" si="23"/>
        <v>0</v>
      </c>
      <c r="P63" s="96"/>
      <c r="Q63" s="96"/>
      <c r="R63" s="96">
        <f t="shared" si="24"/>
        <v>0</v>
      </c>
      <c r="S63" s="96"/>
      <c r="T63" s="96"/>
      <c r="U63" s="96">
        <f t="shared" si="25"/>
        <v>0</v>
      </c>
      <c r="V63" s="96"/>
      <c r="W63" s="96"/>
      <c r="X63" s="96">
        <f t="shared" si="26"/>
        <v>0</v>
      </c>
      <c r="Y63" s="96"/>
      <c r="Z63" s="96"/>
      <c r="AA63" s="96"/>
      <c r="AB63" s="96"/>
      <c r="AC63" s="96">
        <f t="shared" si="27"/>
        <v>0</v>
      </c>
      <c r="AD63" s="96"/>
      <c r="AE63" s="96"/>
      <c r="AF63" s="96">
        <f t="shared" si="28"/>
        <v>0</v>
      </c>
      <c r="AG63" s="96"/>
      <c r="AH63" s="96"/>
    </row>
    <row r="64" spans="1:34" ht="12.75">
      <c r="A64" s="95"/>
      <c r="B64" s="113"/>
      <c r="C64" s="139" t="s">
        <v>11</v>
      </c>
      <c r="D64" s="80">
        <f t="shared" si="20"/>
        <v>0.12</v>
      </c>
      <c r="E64" s="80">
        <f t="shared" si="21"/>
        <v>0</v>
      </c>
      <c r="F64" s="96"/>
      <c r="G64" s="96"/>
      <c r="H64" s="96"/>
      <c r="I64" s="96"/>
      <c r="J64" s="96">
        <f t="shared" si="22"/>
        <v>0.12</v>
      </c>
      <c r="K64" s="107">
        <v>0.12</v>
      </c>
      <c r="L64" s="96"/>
      <c r="M64" s="96"/>
      <c r="N64" s="96"/>
      <c r="O64" s="96">
        <f t="shared" si="23"/>
        <v>0</v>
      </c>
      <c r="P64" s="96"/>
      <c r="Q64" s="96"/>
      <c r="R64" s="96">
        <f t="shared" si="24"/>
        <v>0</v>
      </c>
      <c r="S64" s="96"/>
      <c r="T64" s="96"/>
      <c r="U64" s="96">
        <f t="shared" si="25"/>
        <v>0</v>
      </c>
      <c r="V64" s="96"/>
      <c r="W64" s="96"/>
      <c r="X64" s="96">
        <f t="shared" si="26"/>
        <v>0</v>
      </c>
      <c r="Y64" s="96"/>
      <c r="Z64" s="96"/>
      <c r="AA64" s="96"/>
      <c r="AB64" s="96"/>
      <c r="AC64" s="96">
        <f t="shared" si="27"/>
        <v>0</v>
      </c>
      <c r="AD64" s="96"/>
      <c r="AE64" s="96"/>
      <c r="AF64" s="96">
        <f t="shared" si="28"/>
        <v>0</v>
      </c>
      <c r="AG64" s="96"/>
      <c r="AH64" s="96"/>
    </row>
    <row r="65" spans="1:34" ht="12.75">
      <c r="A65" s="95"/>
      <c r="B65" s="113" t="s">
        <v>342</v>
      </c>
      <c r="C65" s="139" t="s">
        <v>195</v>
      </c>
      <c r="D65" s="80">
        <f t="shared" si="20"/>
        <v>330</v>
      </c>
      <c r="E65" s="80">
        <f t="shared" si="21"/>
        <v>0</v>
      </c>
      <c r="F65" s="96"/>
      <c r="G65" s="96"/>
      <c r="H65" s="96"/>
      <c r="I65" s="96"/>
      <c r="J65" s="96">
        <f t="shared" si="22"/>
        <v>330</v>
      </c>
      <c r="K65" s="107">
        <v>330</v>
      </c>
      <c r="L65" s="96"/>
      <c r="M65" s="96"/>
      <c r="N65" s="96"/>
      <c r="O65" s="96">
        <f t="shared" si="23"/>
        <v>0</v>
      </c>
      <c r="P65" s="96"/>
      <c r="Q65" s="96"/>
      <c r="R65" s="96">
        <f t="shared" si="24"/>
        <v>0</v>
      </c>
      <c r="S65" s="96"/>
      <c r="T65" s="96"/>
      <c r="U65" s="96">
        <f t="shared" si="25"/>
        <v>0</v>
      </c>
      <c r="V65" s="96"/>
      <c r="W65" s="96"/>
      <c r="X65" s="96">
        <f t="shared" si="26"/>
        <v>0</v>
      </c>
      <c r="Y65" s="96"/>
      <c r="Z65" s="96"/>
      <c r="AA65" s="96"/>
      <c r="AB65" s="96"/>
      <c r="AC65" s="96">
        <f t="shared" si="27"/>
        <v>0</v>
      </c>
      <c r="AD65" s="96"/>
      <c r="AE65" s="96"/>
      <c r="AF65" s="96">
        <f t="shared" si="28"/>
        <v>0</v>
      </c>
      <c r="AG65" s="96"/>
      <c r="AH65" s="96"/>
    </row>
    <row r="66" spans="1:34" ht="12.75">
      <c r="A66" s="95"/>
      <c r="B66" s="113"/>
      <c r="C66" s="139" t="s">
        <v>11</v>
      </c>
      <c r="D66" s="80">
        <f t="shared" si="20"/>
        <v>0.24</v>
      </c>
      <c r="E66" s="80">
        <f t="shared" si="21"/>
        <v>0</v>
      </c>
      <c r="F66" s="96"/>
      <c r="G66" s="96"/>
      <c r="H66" s="96"/>
      <c r="I66" s="96"/>
      <c r="J66" s="96">
        <f t="shared" si="22"/>
        <v>0.24</v>
      </c>
      <c r="K66" s="107">
        <v>0.24</v>
      </c>
      <c r="L66" s="96"/>
      <c r="M66" s="96"/>
      <c r="N66" s="96"/>
      <c r="O66" s="96">
        <f t="shared" si="23"/>
        <v>0</v>
      </c>
      <c r="P66" s="96"/>
      <c r="Q66" s="96"/>
      <c r="R66" s="96">
        <f t="shared" si="24"/>
        <v>0</v>
      </c>
      <c r="S66" s="96"/>
      <c r="T66" s="96"/>
      <c r="U66" s="96">
        <f t="shared" si="25"/>
        <v>0</v>
      </c>
      <c r="V66" s="96"/>
      <c r="W66" s="96"/>
      <c r="X66" s="96">
        <f t="shared" si="26"/>
        <v>0</v>
      </c>
      <c r="Y66" s="96"/>
      <c r="Z66" s="96"/>
      <c r="AA66" s="96"/>
      <c r="AB66" s="96"/>
      <c r="AC66" s="96">
        <f t="shared" si="27"/>
        <v>0</v>
      </c>
      <c r="AD66" s="96"/>
      <c r="AE66" s="96"/>
      <c r="AF66" s="96">
        <f t="shared" si="28"/>
        <v>0</v>
      </c>
      <c r="AG66" s="96"/>
      <c r="AH66" s="96"/>
    </row>
    <row r="67" spans="1:34" ht="12.75">
      <c r="A67" s="95"/>
      <c r="B67" s="113"/>
      <c r="C67" s="139" t="s">
        <v>195</v>
      </c>
      <c r="D67" s="79">
        <f t="shared" si="20"/>
        <v>0</v>
      </c>
      <c r="E67" s="80">
        <f t="shared" si="21"/>
        <v>0</v>
      </c>
      <c r="F67" s="96"/>
      <c r="G67" s="96"/>
      <c r="H67" s="96"/>
      <c r="I67" s="96"/>
      <c r="J67" s="96">
        <f t="shared" si="22"/>
        <v>0</v>
      </c>
      <c r="K67" s="107"/>
      <c r="L67" s="96"/>
      <c r="M67" s="96"/>
      <c r="N67" s="96"/>
      <c r="O67" s="96">
        <f t="shared" si="23"/>
        <v>0</v>
      </c>
      <c r="P67" s="96"/>
      <c r="Q67" s="96"/>
      <c r="R67" s="96">
        <f t="shared" si="24"/>
        <v>0</v>
      </c>
      <c r="S67" s="96"/>
      <c r="T67" s="96"/>
      <c r="U67" s="96">
        <f t="shared" si="25"/>
        <v>0</v>
      </c>
      <c r="V67" s="96"/>
      <c r="W67" s="96"/>
      <c r="X67" s="96">
        <f t="shared" si="26"/>
        <v>0</v>
      </c>
      <c r="Y67" s="96"/>
      <c r="Z67" s="96"/>
      <c r="AA67" s="96"/>
      <c r="AB67" s="96"/>
      <c r="AC67" s="96">
        <f t="shared" si="27"/>
        <v>0</v>
      </c>
      <c r="AD67" s="96"/>
      <c r="AE67" s="96"/>
      <c r="AF67" s="96">
        <f t="shared" si="28"/>
        <v>0</v>
      </c>
      <c r="AG67" s="96"/>
      <c r="AH67" s="96"/>
    </row>
    <row r="68" spans="1:34" ht="12.75">
      <c r="A68" s="95"/>
      <c r="B68" s="113"/>
      <c r="C68" s="139" t="s">
        <v>11</v>
      </c>
      <c r="D68" s="80">
        <f t="shared" si="20"/>
        <v>0</v>
      </c>
      <c r="E68" s="80">
        <f t="shared" si="21"/>
        <v>0</v>
      </c>
      <c r="F68" s="96"/>
      <c r="G68" s="96"/>
      <c r="H68" s="96"/>
      <c r="I68" s="96"/>
      <c r="J68" s="96">
        <f t="shared" si="22"/>
        <v>0</v>
      </c>
      <c r="K68" s="107"/>
      <c r="L68" s="96"/>
      <c r="M68" s="96"/>
      <c r="N68" s="96"/>
      <c r="O68" s="96">
        <f t="shared" si="23"/>
        <v>0</v>
      </c>
      <c r="P68" s="96"/>
      <c r="Q68" s="96"/>
      <c r="R68" s="96">
        <f t="shared" si="24"/>
        <v>0</v>
      </c>
      <c r="S68" s="96"/>
      <c r="T68" s="96"/>
      <c r="U68" s="96">
        <f t="shared" si="25"/>
        <v>0</v>
      </c>
      <c r="V68" s="96"/>
      <c r="W68" s="96"/>
      <c r="X68" s="96">
        <f t="shared" si="26"/>
        <v>0</v>
      </c>
      <c r="Y68" s="96"/>
      <c r="Z68" s="96"/>
      <c r="AA68" s="96"/>
      <c r="AB68" s="96"/>
      <c r="AC68" s="96">
        <f t="shared" si="27"/>
        <v>0</v>
      </c>
      <c r="AD68" s="96"/>
      <c r="AE68" s="96"/>
      <c r="AF68" s="96">
        <f t="shared" si="28"/>
        <v>0</v>
      </c>
      <c r="AG68" s="96"/>
      <c r="AH68" s="96"/>
    </row>
    <row r="69" spans="1:34" ht="12.75">
      <c r="A69" s="95"/>
      <c r="B69" s="113"/>
      <c r="C69" s="139" t="s">
        <v>195</v>
      </c>
      <c r="D69" s="80">
        <f t="shared" si="20"/>
        <v>0</v>
      </c>
      <c r="E69" s="80">
        <f t="shared" si="21"/>
        <v>0</v>
      </c>
      <c r="F69" s="96"/>
      <c r="G69" s="96"/>
      <c r="H69" s="96"/>
      <c r="I69" s="96"/>
      <c r="J69" s="96">
        <f t="shared" si="22"/>
        <v>0</v>
      </c>
      <c r="K69" s="107"/>
      <c r="L69" s="96"/>
      <c r="M69" s="96"/>
      <c r="N69" s="96"/>
      <c r="O69" s="96">
        <f t="shared" si="23"/>
        <v>0</v>
      </c>
      <c r="P69" s="96"/>
      <c r="Q69" s="96"/>
      <c r="R69" s="96">
        <f t="shared" si="24"/>
        <v>0</v>
      </c>
      <c r="S69" s="96"/>
      <c r="T69" s="96"/>
      <c r="U69" s="96">
        <f t="shared" si="25"/>
        <v>0</v>
      </c>
      <c r="V69" s="96"/>
      <c r="W69" s="96"/>
      <c r="X69" s="96">
        <f t="shared" si="26"/>
        <v>0</v>
      </c>
      <c r="Y69" s="96"/>
      <c r="Z69" s="96"/>
      <c r="AA69" s="96"/>
      <c r="AB69" s="96"/>
      <c r="AC69" s="96">
        <f t="shared" si="27"/>
        <v>0</v>
      </c>
      <c r="AD69" s="96"/>
      <c r="AE69" s="96"/>
      <c r="AF69" s="96">
        <f t="shared" si="28"/>
        <v>0</v>
      </c>
      <c r="AG69" s="96"/>
      <c r="AH69" s="96"/>
    </row>
    <row r="70" spans="1:34" ht="12.75">
      <c r="A70" s="95"/>
      <c r="B70" s="113"/>
      <c r="C70" s="139" t="s">
        <v>11</v>
      </c>
      <c r="D70" s="80">
        <f t="shared" si="20"/>
        <v>0</v>
      </c>
      <c r="E70" s="80">
        <f t="shared" si="21"/>
        <v>0</v>
      </c>
      <c r="F70" s="96"/>
      <c r="G70" s="96"/>
      <c r="H70" s="96"/>
      <c r="I70" s="96"/>
      <c r="J70" s="96">
        <f t="shared" si="22"/>
        <v>0</v>
      </c>
      <c r="K70" s="107"/>
      <c r="L70" s="96"/>
      <c r="M70" s="96"/>
      <c r="N70" s="96"/>
      <c r="O70" s="96">
        <f t="shared" si="23"/>
        <v>0</v>
      </c>
      <c r="P70" s="96"/>
      <c r="Q70" s="96"/>
      <c r="R70" s="96">
        <f t="shared" si="24"/>
        <v>0</v>
      </c>
      <c r="S70" s="96"/>
      <c r="T70" s="96"/>
      <c r="U70" s="96">
        <f t="shared" si="25"/>
        <v>0</v>
      </c>
      <c r="V70" s="96"/>
      <c r="W70" s="96"/>
      <c r="X70" s="96">
        <f t="shared" si="26"/>
        <v>0</v>
      </c>
      <c r="Y70" s="96"/>
      <c r="Z70" s="96"/>
      <c r="AA70" s="96"/>
      <c r="AB70" s="96"/>
      <c r="AC70" s="96">
        <f t="shared" si="27"/>
        <v>0</v>
      </c>
      <c r="AD70" s="96"/>
      <c r="AE70" s="96"/>
      <c r="AF70" s="96">
        <f t="shared" si="28"/>
        <v>0</v>
      </c>
      <c r="AG70" s="96"/>
      <c r="AH70" s="96"/>
    </row>
    <row r="71" spans="1:34" ht="12.75">
      <c r="A71" s="95"/>
      <c r="B71" s="113"/>
      <c r="C71" s="139" t="s">
        <v>195</v>
      </c>
      <c r="D71" s="80">
        <f t="shared" si="20"/>
        <v>0</v>
      </c>
      <c r="E71" s="80">
        <f t="shared" si="21"/>
        <v>0</v>
      </c>
      <c r="F71" s="96"/>
      <c r="G71" s="96"/>
      <c r="H71" s="96"/>
      <c r="I71" s="96"/>
      <c r="J71" s="96">
        <f t="shared" si="22"/>
        <v>0</v>
      </c>
      <c r="K71" s="107"/>
      <c r="L71" s="96"/>
      <c r="M71" s="96"/>
      <c r="N71" s="96"/>
      <c r="O71" s="96">
        <f t="shared" si="23"/>
        <v>0</v>
      </c>
      <c r="P71" s="96"/>
      <c r="Q71" s="96"/>
      <c r="R71" s="96">
        <f t="shared" si="24"/>
        <v>0</v>
      </c>
      <c r="S71" s="96"/>
      <c r="T71" s="96"/>
      <c r="U71" s="96">
        <f t="shared" si="25"/>
        <v>0</v>
      </c>
      <c r="V71" s="96"/>
      <c r="W71" s="96"/>
      <c r="X71" s="96">
        <f t="shared" si="26"/>
        <v>0</v>
      </c>
      <c r="Y71" s="96"/>
      <c r="Z71" s="96"/>
      <c r="AA71" s="96"/>
      <c r="AB71" s="96"/>
      <c r="AC71" s="96">
        <f t="shared" si="27"/>
        <v>0</v>
      </c>
      <c r="AD71" s="96"/>
      <c r="AE71" s="96"/>
      <c r="AF71" s="96">
        <f t="shared" si="28"/>
        <v>0</v>
      </c>
      <c r="AG71" s="96"/>
      <c r="AH71" s="96"/>
    </row>
    <row r="72" spans="1:34" ht="13.5" thickBot="1">
      <c r="A72" s="97"/>
      <c r="B72" s="115"/>
      <c r="C72" s="153" t="s">
        <v>11</v>
      </c>
      <c r="D72" s="82">
        <f t="shared" si="20"/>
        <v>0</v>
      </c>
      <c r="E72" s="82">
        <f t="shared" si="21"/>
        <v>0</v>
      </c>
      <c r="F72" s="83"/>
      <c r="G72" s="83"/>
      <c r="H72" s="83"/>
      <c r="I72" s="83"/>
      <c r="J72" s="83">
        <f t="shared" si="22"/>
        <v>0</v>
      </c>
      <c r="K72" s="91"/>
      <c r="L72" s="83"/>
      <c r="M72" s="83"/>
      <c r="N72" s="83"/>
      <c r="O72" s="83">
        <f t="shared" si="23"/>
        <v>0</v>
      </c>
      <c r="P72" s="83"/>
      <c r="Q72" s="83"/>
      <c r="R72" s="83">
        <f t="shared" si="24"/>
        <v>0</v>
      </c>
      <c r="S72" s="83"/>
      <c r="T72" s="83"/>
      <c r="U72" s="83">
        <f t="shared" si="25"/>
        <v>0</v>
      </c>
      <c r="V72" s="83"/>
      <c r="W72" s="83"/>
      <c r="X72" s="83">
        <f t="shared" si="26"/>
        <v>0</v>
      </c>
      <c r="Y72" s="83"/>
      <c r="Z72" s="83"/>
      <c r="AA72" s="83"/>
      <c r="AB72" s="83"/>
      <c r="AC72" s="83">
        <f t="shared" si="27"/>
        <v>0</v>
      </c>
      <c r="AD72" s="83"/>
      <c r="AE72" s="83"/>
      <c r="AF72" s="83">
        <f t="shared" si="28"/>
        <v>0</v>
      </c>
      <c r="AG72" s="83"/>
      <c r="AH72" s="83"/>
    </row>
    <row r="73" spans="1:34" ht="12.75">
      <c r="A73" s="18" t="s">
        <v>196</v>
      </c>
      <c r="B73" s="108" t="s">
        <v>197</v>
      </c>
      <c r="C73" s="139" t="s">
        <v>195</v>
      </c>
      <c r="D73" s="79">
        <f>D75+D77+D79+D81+D83</f>
        <v>0</v>
      </c>
      <c r="E73" s="79">
        <f aca="true" t="shared" si="31" ref="E73:AH73">E75+E77+E79+E81+E83</f>
        <v>0</v>
      </c>
      <c r="F73" s="79">
        <f t="shared" si="31"/>
        <v>0</v>
      </c>
      <c r="G73" s="79">
        <f t="shared" si="31"/>
        <v>0</v>
      </c>
      <c r="H73" s="79">
        <f t="shared" si="31"/>
        <v>0</v>
      </c>
      <c r="I73" s="79">
        <f t="shared" si="31"/>
        <v>0</v>
      </c>
      <c r="J73" s="79">
        <f t="shared" si="31"/>
        <v>0</v>
      </c>
      <c r="K73" s="79">
        <f t="shared" si="31"/>
        <v>0</v>
      </c>
      <c r="L73" s="79">
        <f t="shared" si="31"/>
        <v>0</v>
      </c>
      <c r="M73" s="79">
        <f t="shared" si="31"/>
        <v>0</v>
      </c>
      <c r="N73" s="79">
        <f t="shared" si="31"/>
        <v>0</v>
      </c>
      <c r="O73" s="79">
        <f t="shared" si="31"/>
        <v>0</v>
      </c>
      <c r="P73" s="79">
        <f t="shared" si="31"/>
        <v>0</v>
      </c>
      <c r="Q73" s="79">
        <f t="shared" si="31"/>
        <v>0</v>
      </c>
      <c r="R73" s="79">
        <f t="shared" si="31"/>
        <v>0</v>
      </c>
      <c r="S73" s="79">
        <f t="shared" si="31"/>
        <v>0</v>
      </c>
      <c r="T73" s="79">
        <f t="shared" si="31"/>
        <v>0</v>
      </c>
      <c r="U73" s="79">
        <f t="shared" si="31"/>
        <v>0</v>
      </c>
      <c r="V73" s="79">
        <f t="shared" si="31"/>
        <v>0</v>
      </c>
      <c r="W73" s="79">
        <f t="shared" si="31"/>
        <v>0</v>
      </c>
      <c r="X73" s="79">
        <f t="shared" si="31"/>
        <v>0</v>
      </c>
      <c r="Y73" s="79">
        <f t="shared" si="31"/>
        <v>0</v>
      </c>
      <c r="Z73" s="79">
        <f t="shared" si="31"/>
        <v>0</v>
      </c>
      <c r="AA73" s="79">
        <f t="shared" si="31"/>
        <v>0</v>
      </c>
      <c r="AB73" s="79">
        <f t="shared" si="31"/>
        <v>0</v>
      </c>
      <c r="AC73" s="79">
        <f t="shared" si="31"/>
        <v>0</v>
      </c>
      <c r="AD73" s="79">
        <f t="shared" si="31"/>
        <v>0</v>
      </c>
      <c r="AE73" s="79">
        <f t="shared" si="31"/>
        <v>0</v>
      </c>
      <c r="AF73" s="79">
        <f t="shared" si="31"/>
        <v>0</v>
      </c>
      <c r="AG73" s="79">
        <f t="shared" si="31"/>
        <v>0</v>
      </c>
      <c r="AH73" s="79">
        <f t="shared" si="31"/>
        <v>0</v>
      </c>
    </row>
    <row r="74" spans="1:34" ht="12.75">
      <c r="A74" s="18"/>
      <c r="B74" s="108" t="s">
        <v>198</v>
      </c>
      <c r="C74" s="139" t="s">
        <v>11</v>
      </c>
      <c r="D74" s="79">
        <f>D76+D78+D80+D82+D84</f>
        <v>0</v>
      </c>
      <c r="E74" s="79">
        <f aca="true" t="shared" si="32" ref="E74:AH74">E76+E78+E80+E82+E84</f>
        <v>0</v>
      </c>
      <c r="F74" s="79">
        <f t="shared" si="32"/>
        <v>0</v>
      </c>
      <c r="G74" s="79">
        <f t="shared" si="32"/>
        <v>0</v>
      </c>
      <c r="H74" s="79">
        <f t="shared" si="32"/>
        <v>0</v>
      </c>
      <c r="I74" s="79">
        <f t="shared" si="32"/>
        <v>0</v>
      </c>
      <c r="J74" s="79">
        <f t="shared" si="32"/>
        <v>0</v>
      </c>
      <c r="K74" s="79">
        <f t="shared" si="32"/>
        <v>0</v>
      </c>
      <c r="L74" s="79">
        <f t="shared" si="32"/>
        <v>0</v>
      </c>
      <c r="M74" s="79">
        <f t="shared" si="32"/>
        <v>0</v>
      </c>
      <c r="N74" s="79">
        <f t="shared" si="32"/>
        <v>0</v>
      </c>
      <c r="O74" s="79">
        <f t="shared" si="32"/>
        <v>0</v>
      </c>
      <c r="P74" s="79">
        <f t="shared" si="32"/>
        <v>0</v>
      </c>
      <c r="Q74" s="79">
        <f t="shared" si="32"/>
        <v>0</v>
      </c>
      <c r="R74" s="79">
        <f t="shared" si="32"/>
        <v>0</v>
      </c>
      <c r="S74" s="79">
        <f t="shared" si="32"/>
        <v>0</v>
      </c>
      <c r="T74" s="79">
        <f t="shared" si="32"/>
        <v>0</v>
      </c>
      <c r="U74" s="79">
        <f t="shared" si="32"/>
        <v>0</v>
      </c>
      <c r="V74" s="79">
        <f t="shared" si="32"/>
        <v>0</v>
      </c>
      <c r="W74" s="79">
        <f t="shared" si="32"/>
        <v>0</v>
      </c>
      <c r="X74" s="79">
        <f t="shared" si="32"/>
        <v>0</v>
      </c>
      <c r="Y74" s="79">
        <f t="shared" si="32"/>
        <v>0</v>
      </c>
      <c r="Z74" s="79">
        <f t="shared" si="32"/>
        <v>0</v>
      </c>
      <c r="AA74" s="79">
        <f t="shared" si="32"/>
        <v>0</v>
      </c>
      <c r="AB74" s="79">
        <f t="shared" si="32"/>
        <v>0</v>
      </c>
      <c r="AC74" s="79">
        <f t="shared" si="32"/>
        <v>0</v>
      </c>
      <c r="AD74" s="79">
        <f t="shared" si="32"/>
        <v>0</v>
      </c>
      <c r="AE74" s="79">
        <f t="shared" si="32"/>
        <v>0</v>
      </c>
      <c r="AF74" s="79">
        <f t="shared" si="32"/>
        <v>0</v>
      </c>
      <c r="AG74" s="79">
        <f t="shared" si="32"/>
        <v>0</v>
      </c>
      <c r="AH74" s="79">
        <f t="shared" si="32"/>
        <v>0</v>
      </c>
    </row>
    <row r="75" spans="1:34" ht="12.75">
      <c r="A75" s="95"/>
      <c r="B75" s="113"/>
      <c r="C75" s="139" t="s">
        <v>195</v>
      </c>
      <c r="D75" s="80">
        <f t="shared" si="20"/>
        <v>0</v>
      </c>
      <c r="E75" s="80">
        <f t="shared" si="21"/>
        <v>0</v>
      </c>
      <c r="F75" s="96"/>
      <c r="G75" s="96"/>
      <c r="H75" s="96"/>
      <c r="I75" s="96"/>
      <c r="J75" s="96">
        <f t="shared" si="22"/>
        <v>0</v>
      </c>
      <c r="K75" s="107"/>
      <c r="L75" s="96"/>
      <c r="M75" s="96"/>
      <c r="N75" s="96"/>
      <c r="O75" s="96">
        <f t="shared" si="23"/>
        <v>0</v>
      </c>
      <c r="P75" s="96"/>
      <c r="Q75" s="96"/>
      <c r="R75" s="96">
        <f t="shared" si="24"/>
        <v>0</v>
      </c>
      <c r="S75" s="96"/>
      <c r="T75" s="96"/>
      <c r="U75" s="96">
        <f t="shared" si="25"/>
        <v>0</v>
      </c>
      <c r="V75" s="96"/>
      <c r="W75" s="96"/>
      <c r="X75" s="96">
        <f t="shared" si="26"/>
        <v>0</v>
      </c>
      <c r="Y75" s="96"/>
      <c r="Z75" s="96"/>
      <c r="AA75" s="96"/>
      <c r="AB75" s="96"/>
      <c r="AC75" s="96">
        <f t="shared" si="27"/>
        <v>0</v>
      </c>
      <c r="AD75" s="96"/>
      <c r="AE75" s="96"/>
      <c r="AF75" s="96">
        <f t="shared" si="28"/>
        <v>0</v>
      </c>
      <c r="AG75" s="96"/>
      <c r="AH75" s="96"/>
    </row>
    <row r="76" spans="1:34" ht="12.75">
      <c r="A76" s="95"/>
      <c r="B76" s="113"/>
      <c r="C76" s="139" t="s">
        <v>11</v>
      </c>
      <c r="D76" s="80">
        <f t="shared" si="20"/>
        <v>0</v>
      </c>
      <c r="E76" s="80">
        <f t="shared" si="21"/>
        <v>0</v>
      </c>
      <c r="F76" s="96"/>
      <c r="G76" s="96"/>
      <c r="H76" s="96"/>
      <c r="I76" s="96"/>
      <c r="J76" s="96">
        <f t="shared" si="22"/>
        <v>0</v>
      </c>
      <c r="K76" s="107"/>
      <c r="L76" s="96"/>
      <c r="M76" s="96"/>
      <c r="N76" s="96"/>
      <c r="O76" s="96">
        <f t="shared" si="23"/>
        <v>0</v>
      </c>
      <c r="P76" s="96"/>
      <c r="Q76" s="96"/>
      <c r="R76" s="96">
        <f t="shared" si="24"/>
        <v>0</v>
      </c>
      <c r="S76" s="96"/>
      <c r="T76" s="96"/>
      <c r="U76" s="96">
        <f t="shared" si="25"/>
        <v>0</v>
      </c>
      <c r="V76" s="96"/>
      <c r="W76" s="96"/>
      <c r="X76" s="96">
        <f t="shared" si="26"/>
        <v>0</v>
      </c>
      <c r="Y76" s="96"/>
      <c r="Z76" s="96"/>
      <c r="AA76" s="96"/>
      <c r="AB76" s="96"/>
      <c r="AC76" s="96">
        <f t="shared" si="27"/>
        <v>0</v>
      </c>
      <c r="AD76" s="96"/>
      <c r="AE76" s="96"/>
      <c r="AF76" s="96">
        <f t="shared" si="28"/>
        <v>0</v>
      </c>
      <c r="AG76" s="96"/>
      <c r="AH76" s="96"/>
    </row>
    <row r="77" spans="1:34" ht="12.75">
      <c r="A77" s="95"/>
      <c r="B77" s="113"/>
      <c r="C77" s="139" t="s">
        <v>195</v>
      </c>
      <c r="D77" s="80">
        <f t="shared" si="20"/>
        <v>0</v>
      </c>
      <c r="E77" s="80">
        <f t="shared" si="21"/>
        <v>0</v>
      </c>
      <c r="F77" s="96"/>
      <c r="G77" s="96"/>
      <c r="H77" s="96"/>
      <c r="I77" s="96"/>
      <c r="J77" s="96">
        <f t="shared" si="22"/>
        <v>0</v>
      </c>
      <c r="K77" s="107"/>
      <c r="L77" s="96"/>
      <c r="M77" s="96"/>
      <c r="N77" s="96"/>
      <c r="O77" s="96">
        <f t="shared" si="23"/>
        <v>0</v>
      </c>
      <c r="P77" s="96"/>
      <c r="Q77" s="96"/>
      <c r="R77" s="96">
        <f t="shared" si="24"/>
        <v>0</v>
      </c>
      <c r="S77" s="96"/>
      <c r="T77" s="96"/>
      <c r="U77" s="96">
        <f t="shared" si="25"/>
        <v>0</v>
      </c>
      <c r="V77" s="96"/>
      <c r="W77" s="96"/>
      <c r="X77" s="96">
        <f t="shared" si="26"/>
        <v>0</v>
      </c>
      <c r="Y77" s="96"/>
      <c r="Z77" s="96"/>
      <c r="AA77" s="96"/>
      <c r="AB77" s="96"/>
      <c r="AC77" s="96">
        <f t="shared" si="27"/>
        <v>0</v>
      </c>
      <c r="AD77" s="96"/>
      <c r="AE77" s="96"/>
      <c r="AF77" s="96">
        <f t="shared" si="28"/>
        <v>0</v>
      </c>
      <c r="AG77" s="96"/>
      <c r="AH77" s="96"/>
    </row>
    <row r="78" spans="1:34" ht="12.75">
      <c r="A78" s="95"/>
      <c r="B78" s="113"/>
      <c r="C78" s="139" t="s">
        <v>11</v>
      </c>
      <c r="D78" s="79">
        <f t="shared" si="20"/>
        <v>0</v>
      </c>
      <c r="E78" s="80">
        <f t="shared" si="21"/>
        <v>0</v>
      </c>
      <c r="F78" s="96"/>
      <c r="G78" s="96"/>
      <c r="H78" s="96"/>
      <c r="I78" s="96"/>
      <c r="J78" s="96">
        <f t="shared" si="22"/>
        <v>0</v>
      </c>
      <c r="K78" s="107"/>
      <c r="L78" s="96"/>
      <c r="M78" s="96"/>
      <c r="N78" s="96"/>
      <c r="O78" s="96">
        <f t="shared" si="23"/>
        <v>0</v>
      </c>
      <c r="P78" s="96"/>
      <c r="Q78" s="96"/>
      <c r="R78" s="96">
        <f t="shared" si="24"/>
        <v>0</v>
      </c>
      <c r="S78" s="96"/>
      <c r="T78" s="96"/>
      <c r="U78" s="96">
        <f t="shared" si="25"/>
        <v>0</v>
      </c>
      <c r="V78" s="96"/>
      <c r="W78" s="96"/>
      <c r="X78" s="96">
        <f t="shared" si="26"/>
        <v>0</v>
      </c>
      <c r="Y78" s="96"/>
      <c r="Z78" s="96"/>
      <c r="AA78" s="96"/>
      <c r="AB78" s="96"/>
      <c r="AC78" s="96">
        <f t="shared" si="27"/>
        <v>0</v>
      </c>
      <c r="AD78" s="96"/>
      <c r="AE78" s="96"/>
      <c r="AF78" s="96">
        <f t="shared" si="28"/>
        <v>0</v>
      </c>
      <c r="AG78" s="96"/>
      <c r="AH78" s="96"/>
    </row>
    <row r="79" spans="1:34" ht="12.75">
      <c r="A79" s="95"/>
      <c r="B79" s="113"/>
      <c r="C79" s="139" t="s">
        <v>195</v>
      </c>
      <c r="D79" s="80">
        <f t="shared" si="20"/>
        <v>0</v>
      </c>
      <c r="E79" s="80">
        <f t="shared" si="21"/>
        <v>0</v>
      </c>
      <c r="F79" s="96"/>
      <c r="G79" s="96"/>
      <c r="H79" s="96"/>
      <c r="I79" s="96"/>
      <c r="J79" s="96">
        <f t="shared" si="22"/>
        <v>0</v>
      </c>
      <c r="K79" s="107"/>
      <c r="L79" s="96"/>
      <c r="M79" s="96"/>
      <c r="N79" s="96"/>
      <c r="O79" s="96">
        <f t="shared" si="23"/>
        <v>0</v>
      </c>
      <c r="P79" s="96"/>
      <c r="Q79" s="96"/>
      <c r="R79" s="96">
        <f t="shared" si="24"/>
        <v>0</v>
      </c>
      <c r="S79" s="96"/>
      <c r="T79" s="96"/>
      <c r="U79" s="96">
        <f t="shared" si="25"/>
        <v>0</v>
      </c>
      <c r="V79" s="96"/>
      <c r="W79" s="96"/>
      <c r="X79" s="96">
        <f t="shared" si="26"/>
        <v>0</v>
      </c>
      <c r="Y79" s="96"/>
      <c r="Z79" s="96"/>
      <c r="AA79" s="96"/>
      <c r="AB79" s="96"/>
      <c r="AC79" s="96">
        <f t="shared" si="27"/>
        <v>0</v>
      </c>
      <c r="AD79" s="96"/>
      <c r="AE79" s="96"/>
      <c r="AF79" s="96">
        <f t="shared" si="28"/>
        <v>0</v>
      </c>
      <c r="AG79" s="96"/>
      <c r="AH79" s="96"/>
    </row>
    <row r="80" spans="1:34" ht="12.75">
      <c r="A80" s="95"/>
      <c r="B80" s="113"/>
      <c r="C80" s="139" t="s">
        <v>11</v>
      </c>
      <c r="D80" s="80">
        <f t="shared" si="20"/>
        <v>0</v>
      </c>
      <c r="E80" s="80">
        <f t="shared" si="21"/>
        <v>0</v>
      </c>
      <c r="F80" s="96"/>
      <c r="G80" s="96"/>
      <c r="H80" s="96"/>
      <c r="I80" s="96"/>
      <c r="J80" s="96">
        <f t="shared" si="22"/>
        <v>0</v>
      </c>
      <c r="K80" s="107"/>
      <c r="L80" s="96"/>
      <c r="M80" s="96"/>
      <c r="N80" s="96"/>
      <c r="O80" s="96">
        <f t="shared" si="23"/>
        <v>0</v>
      </c>
      <c r="P80" s="96"/>
      <c r="Q80" s="96"/>
      <c r="R80" s="96">
        <f t="shared" si="24"/>
        <v>0</v>
      </c>
      <c r="S80" s="96"/>
      <c r="T80" s="96"/>
      <c r="U80" s="96">
        <f t="shared" si="25"/>
        <v>0</v>
      </c>
      <c r="V80" s="96"/>
      <c r="W80" s="96"/>
      <c r="X80" s="96">
        <f t="shared" si="26"/>
        <v>0</v>
      </c>
      <c r="Y80" s="96"/>
      <c r="Z80" s="96"/>
      <c r="AA80" s="96"/>
      <c r="AB80" s="96"/>
      <c r="AC80" s="96">
        <f t="shared" si="27"/>
        <v>0</v>
      </c>
      <c r="AD80" s="96"/>
      <c r="AE80" s="96"/>
      <c r="AF80" s="96">
        <f t="shared" si="28"/>
        <v>0</v>
      </c>
      <c r="AG80" s="96"/>
      <c r="AH80" s="96"/>
    </row>
    <row r="81" spans="1:34" ht="12.75">
      <c r="A81" s="95"/>
      <c r="B81" s="113"/>
      <c r="C81" s="139" t="s">
        <v>195</v>
      </c>
      <c r="D81" s="80">
        <f t="shared" si="20"/>
        <v>0</v>
      </c>
      <c r="E81" s="80">
        <f t="shared" si="21"/>
        <v>0</v>
      </c>
      <c r="F81" s="96"/>
      <c r="G81" s="96"/>
      <c r="H81" s="96"/>
      <c r="I81" s="96"/>
      <c r="J81" s="96">
        <f t="shared" si="22"/>
        <v>0</v>
      </c>
      <c r="K81" s="107"/>
      <c r="L81" s="96"/>
      <c r="M81" s="96"/>
      <c r="N81" s="96"/>
      <c r="O81" s="96">
        <f t="shared" si="23"/>
        <v>0</v>
      </c>
      <c r="P81" s="96"/>
      <c r="Q81" s="96"/>
      <c r="R81" s="96">
        <f t="shared" si="24"/>
        <v>0</v>
      </c>
      <c r="S81" s="96"/>
      <c r="T81" s="96"/>
      <c r="U81" s="96">
        <f t="shared" si="25"/>
        <v>0</v>
      </c>
      <c r="V81" s="96"/>
      <c r="W81" s="96"/>
      <c r="X81" s="96">
        <f t="shared" si="26"/>
        <v>0</v>
      </c>
      <c r="Y81" s="96"/>
      <c r="Z81" s="96"/>
      <c r="AA81" s="96"/>
      <c r="AB81" s="96"/>
      <c r="AC81" s="96">
        <f t="shared" si="27"/>
        <v>0</v>
      </c>
      <c r="AD81" s="96"/>
      <c r="AE81" s="96"/>
      <c r="AF81" s="96">
        <f t="shared" si="28"/>
        <v>0</v>
      </c>
      <c r="AG81" s="96"/>
      <c r="AH81" s="96"/>
    </row>
    <row r="82" spans="1:34" ht="12.75">
      <c r="A82" s="95"/>
      <c r="B82" s="113"/>
      <c r="C82" s="139" t="s">
        <v>11</v>
      </c>
      <c r="D82" s="80">
        <f t="shared" si="20"/>
        <v>0</v>
      </c>
      <c r="E82" s="80">
        <f t="shared" si="21"/>
        <v>0</v>
      </c>
      <c r="F82" s="96"/>
      <c r="G82" s="96"/>
      <c r="H82" s="96"/>
      <c r="I82" s="96"/>
      <c r="J82" s="96">
        <f t="shared" si="22"/>
        <v>0</v>
      </c>
      <c r="K82" s="107"/>
      <c r="L82" s="96"/>
      <c r="M82" s="96"/>
      <c r="N82" s="96"/>
      <c r="O82" s="96">
        <f t="shared" si="23"/>
        <v>0</v>
      </c>
      <c r="P82" s="96"/>
      <c r="Q82" s="96"/>
      <c r="R82" s="96">
        <f t="shared" si="24"/>
        <v>0</v>
      </c>
      <c r="S82" s="96"/>
      <c r="T82" s="96"/>
      <c r="U82" s="96">
        <f t="shared" si="25"/>
        <v>0</v>
      </c>
      <c r="V82" s="96"/>
      <c r="W82" s="96"/>
      <c r="X82" s="96">
        <f t="shared" si="26"/>
        <v>0</v>
      </c>
      <c r="Y82" s="96"/>
      <c r="Z82" s="96"/>
      <c r="AA82" s="96"/>
      <c r="AB82" s="96"/>
      <c r="AC82" s="96">
        <f t="shared" si="27"/>
        <v>0</v>
      </c>
      <c r="AD82" s="96"/>
      <c r="AE82" s="96"/>
      <c r="AF82" s="96">
        <f t="shared" si="28"/>
        <v>0</v>
      </c>
      <c r="AG82" s="96"/>
      <c r="AH82" s="96"/>
    </row>
    <row r="83" spans="1:34" ht="12.75">
      <c r="A83" s="95"/>
      <c r="B83" s="113"/>
      <c r="C83" s="139" t="s">
        <v>195</v>
      </c>
      <c r="D83" s="80">
        <f t="shared" si="20"/>
        <v>0</v>
      </c>
      <c r="E83" s="80">
        <f t="shared" si="21"/>
        <v>0</v>
      </c>
      <c r="F83" s="96"/>
      <c r="G83" s="96"/>
      <c r="H83" s="96"/>
      <c r="I83" s="96"/>
      <c r="J83" s="96">
        <f t="shared" si="22"/>
        <v>0</v>
      </c>
      <c r="K83" s="107"/>
      <c r="L83" s="96"/>
      <c r="M83" s="96"/>
      <c r="N83" s="96"/>
      <c r="O83" s="96">
        <f t="shared" si="23"/>
        <v>0</v>
      </c>
      <c r="P83" s="96"/>
      <c r="Q83" s="96"/>
      <c r="R83" s="96">
        <f t="shared" si="24"/>
        <v>0</v>
      </c>
      <c r="S83" s="96"/>
      <c r="T83" s="96"/>
      <c r="U83" s="96">
        <f t="shared" si="25"/>
        <v>0</v>
      </c>
      <c r="V83" s="96"/>
      <c r="W83" s="96"/>
      <c r="X83" s="96">
        <f t="shared" si="26"/>
        <v>0</v>
      </c>
      <c r="Y83" s="96"/>
      <c r="Z83" s="96"/>
      <c r="AA83" s="96"/>
      <c r="AB83" s="96"/>
      <c r="AC83" s="96">
        <f t="shared" si="27"/>
        <v>0</v>
      </c>
      <c r="AD83" s="96"/>
      <c r="AE83" s="96"/>
      <c r="AF83" s="96">
        <f t="shared" si="28"/>
        <v>0</v>
      </c>
      <c r="AG83" s="96"/>
      <c r="AH83" s="96"/>
    </row>
    <row r="84" spans="1:34" ht="13.5" thickBot="1">
      <c r="A84" s="97"/>
      <c r="B84" s="115"/>
      <c r="C84" s="153" t="s">
        <v>11</v>
      </c>
      <c r="D84" s="82">
        <f t="shared" si="20"/>
        <v>0</v>
      </c>
      <c r="E84" s="82">
        <f t="shared" si="21"/>
        <v>0</v>
      </c>
      <c r="F84" s="83"/>
      <c r="G84" s="83"/>
      <c r="H84" s="83"/>
      <c r="I84" s="83"/>
      <c r="J84" s="83">
        <f t="shared" si="22"/>
        <v>0</v>
      </c>
      <c r="K84" s="91"/>
      <c r="L84" s="83"/>
      <c r="M84" s="83"/>
      <c r="N84" s="83"/>
      <c r="O84" s="83">
        <f t="shared" si="23"/>
        <v>0</v>
      </c>
      <c r="P84" s="83"/>
      <c r="Q84" s="83"/>
      <c r="R84" s="83">
        <f t="shared" si="24"/>
        <v>0</v>
      </c>
      <c r="S84" s="83"/>
      <c r="T84" s="83"/>
      <c r="U84" s="83">
        <f t="shared" si="25"/>
        <v>0</v>
      </c>
      <c r="V84" s="83"/>
      <c r="W84" s="83"/>
      <c r="X84" s="83">
        <f t="shared" si="26"/>
        <v>0</v>
      </c>
      <c r="Y84" s="83"/>
      <c r="Z84" s="83"/>
      <c r="AA84" s="83"/>
      <c r="AB84" s="83"/>
      <c r="AC84" s="83">
        <f t="shared" si="27"/>
        <v>0</v>
      </c>
      <c r="AD84" s="83"/>
      <c r="AE84" s="83"/>
      <c r="AF84" s="83">
        <f t="shared" si="28"/>
        <v>0</v>
      </c>
      <c r="AG84" s="83"/>
      <c r="AH84" s="83"/>
    </row>
    <row r="85" spans="1:34" ht="12.75">
      <c r="A85" s="18" t="s">
        <v>199</v>
      </c>
      <c r="B85" s="108" t="s">
        <v>200</v>
      </c>
      <c r="C85" s="139" t="s">
        <v>27</v>
      </c>
      <c r="D85" s="79">
        <f>D87+D89+D91+D93+D95</f>
        <v>0</v>
      </c>
      <c r="E85" s="79">
        <f aca="true" t="shared" si="33" ref="E85:AH85">E87+E89+E91+E93+E95</f>
        <v>0</v>
      </c>
      <c r="F85" s="79">
        <f t="shared" si="33"/>
        <v>0</v>
      </c>
      <c r="G85" s="79">
        <f t="shared" si="33"/>
        <v>0</v>
      </c>
      <c r="H85" s="79">
        <f t="shared" si="33"/>
        <v>0</v>
      </c>
      <c r="I85" s="79">
        <f t="shared" si="33"/>
        <v>0</v>
      </c>
      <c r="J85" s="79">
        <f t="shared" si="33"/>
        <v>0</v>
      </c>
      <c r="K85" s="79">
        <f t="shared" si="33"/>
        <v>0</v>
      </c>
      <c r="L85" s="79">
        <f t="shared" si="33"/>
        <v>0</v>
      </c>
      <c r="M85" s="79">
        <f t="shared" si="33"/>
        <v>0</v>
      </c>
      <c r="N85" s="79">
        <f t="shared" si="33"/>
        <v>0</v>
      </c>
      <c r="O85" s="79">
        <f t="shared" si="33"/>
        <v>0</v>
      </c>
      <c r="P85" s="79">
        <f t="shared" si="33"/>
        <v>0</v>
      </c>
      <c r="Q85" s="79">
        <f t="shared" si="33"/>
        <v>0</v>
      </c>
      <c r="R85" s="79">
        <f t="shared" si="33"/>
        <v>0</v>
      </c>
      <c r="S85" s="79">
        <f t="shared" si="33"/>
        <v>0</v>
      </c>
      <c r="T85" s="79">
        <f t="shared" si="33"/>
        <v>0</v>
      </c>
      <c r="U85" s="79">
        <f t="shared" si="33"/>
        <v>0</v>
      </c>
      <c r="V85" s="79">
        <f t="shared" si="33"/>
        <v>0</v>
      </c>
      <c r="W85" s="79">
        <f t="shared" si="33"/>
        <v>0</v>
      </c>
      <c r="X85" s="79">
        <f t="shared" si="33"/>
        <v>0</v>
      </c>
      <c r="Y85" s="79">
        <f t="shared" si="33"/>
        <v>0</v>
      </c>
      <c r="Z85" s="79">
        <f t="shared" si="33"/>
        <v>0</v>
      </c>
      <c r="AA85" s="79">
        <f t="shared" si="33"/>
        <v>0</v>
      </c>
      <c r="AB85" s="79">
        <f t="shared" si="33"/>
        <v>0</v>
      </c>
      <c r="AC85" s="79">
        <f t="shared" si="33"/>
        <v>0</v>
      </c>
      <c r="AD85" s="79">
        <f t="shared" si="33"/>
        <v>0</v>
      </c>
      <c r="AE85" s="79">
        <f t="shared" si="33"/>
        <v>0</v>
      </c>
      <c r="AF85" s="79">
        <f t="shared" si="33"/>
        <v>0</v>
      </c>
      <c r="AG85" s="79">
        <f t="shared" si="33"/>
        <v>0</v>
      </c>
      <c r="AH85" s="79">
        <f t="shared" si="33"/>
        <v>0</v>
      </c>
    </row>
    <row r="86" spans="1:34" ht="13.5">
      <c r="A86" s="95"/>
      <c r="B86" s="103"/>
      <c r="C86" s="138" t="s">
        <v>11</v>
      </c>
      <c r="D86" s="79">
        <f>D88+D90+D92+D94+D96</f>
        <v>0</v>
      </c>
      <c r="E86" s="79">
        <f aca="true" t="shared" si="34" ref="E86:AH86">E88+E90+E92+E94+E96</f>
        <v>0</v>
      </c>
      <c r="F86" s="79">
        <f t="shared" si="34"/>
        <v>0</v>
      </c>
      <c r="G86" s="79">
        <f t="shared" si="34"/>
        <v>0</v>
      </c>
      <c r="H86" s="79">
        <f t="shared" si="34"/>
        <v>0</v>
      </c>
      <c r="I86" s="79">
        <f t="shared" si="34"/>
        <v>0</v>
      </c>
      <c r="J86" s="79">
        <f t="shared" si="34"/>
        <v>0</v>
      </c>
      <c r="K86" s="79">
        <f t="shared" si="34"/>
        <v>0</v>
      </c>
      <c r="L86" s="79">
        <f t="shared" si="34"/>
        <v>0</v>
      </c>
      <c r="M86" s="79">
        <f t="shared" si="34"/>
        <v>0</v>
      </c>
      <c r="N86" s="79">
        <f t="shared" si="34"/>
        <v>0</v>
      </c>
      <c r="O86" s="79">
        <f t="shared" si="34"/>
        <v>0</v>
      </c>
      <c r="P86" s="79">
        <f t="shared" si="34"/>
        <v>0</v>
      </c>
      <c r="Q86" s="79">
        <f t="shared" si="34"/>
        <v>0</v>
      </c>
      <c r="R86" s="79">
        <f t="shared" si="34"/>
        <v>0</v>
      </c>
      <c r="S86" s="79">
        <f t="shared" si="34"/>
        <v>0</v>
      </c>
      <c r="T86" s="79">
        <f t="shared" si="34"/>
        <v>0</v>
      </c>
      <c r="U86" s="79">
        <f t="shared" si="34"/>
        <v>0</v>
      </c>
      <c r="V86" s="79">
        <f t="shared" si="34"/>
        <v>0</v>
      </c>
      <c r="W86" s="79">
        <f t="shared" si="34"/>
        <v>0</v>
      </c>
      <c r="X86" s="79">
        <f t="shared" si="34"/>
        <v>0</v>
      </c>
      <c r="Y86" s="79">
        <f t="shared" si="34"/>
        <v>0</v>
      </c>
      <c r="Z86" s="79">
        <f t="shared" si="34"/>
        <v>0</v>
      </c>
      <c r="AA86" s="79">
        <f t="shared" si="34"/>
        <v>0</v>
      </c>
      <c r="AB86" s="79">
        <f t="shared" si="34"/>
        <v>0</v>
      </c>
      <c r="AC86" s="79">
        <f t="shared" si="34"/>
        <v>0</v>
      </c>
      <c r="AD86" s="79">
        <f t="shared" si="34"/>
        <v>0</v>
      </c>
      <c r="AE86" s="79">
        <f t="shared" si="34"/>
        <v>0</v>
      </c>
      <c r="AF86" s="79">
        <f t="shared" si="34"/>
        <v>0</v>
      </c>
      <c r="AG86" s="79">
        <f t="shared" si="34"/>
        <v>0</v>
      </c>
      <c r="AH86" s="79">
        <f t="shared" si="34"/>
        <v>0</v>
      </c>
    </row>
    <row r="87" spans="1:34" ht="12.75">
      <c r="A87" s="95">
        <v>1</v>
      </c>
      <c r="B87" s="113"/>
      <c r="C87" s="139" t="s">
        <v>27</v>
      </c>
      <c r="D87" s="80">
        <f t="shared" si="20"/>
        <v>0</v>
      </c>
      <c r="E87" s="80">
        <f t="shared" si="21"/>
        <v>0</v>
      </c>
      <c r="F87" s="96"/>
      <c r="G87" s="96"/>
      <c r="H87" s="96"/>
      <c r="I87" s="96"/>
      <c r="J87" s="96">
        <f t="shared" si="22"/>
        <v>0</v>
      </c>
      <c r="K87" s="107"/>
      <c r="L87" s="96"/>
      <c r="M87" s="96"/>
      <c r="N87" s="96"/>
      <c r="O87" s="96">
        <f t="shared" si="23"/>
        <v>0</v>
      </c>
      <c r="P87" s="96"/>
      <c r="Q87" s="96"/>
      <c r="R87" s="96">
        <f t="shared" si="24"/>
        <v>0</v>
      </c>
      <c r="S87" s="96"/>
      <c r="T87" s="96"/>
      <c r="U87" s="96">
        <f t="shared" si="25"/>
        <v>0</v>
      </c>
      <c r="V87" s="96"/>
      <c r="W87" s="96"/>
      <c r="X87" s="96">
        <f t="shared" si="26"/>
        <v>0</v>
      </c>
      <c r="Y87" s="96"/>
      <c r="Z87" s="96"/>
      <c r="AA87" s="96"/>
      <c r="AB87" s="96"/>
      <c r="AC87" s="96">
        <f t="shared" si="27"/>
        <v>0</v>
      </c>
      <c r="AD87" s="96"/>
      <c r="AE87" s="96"/>
      <c r="AF87" s="96">
        <f t="shared" si="28"/>
        <v>0</v>
      </c>
      <c r="AG87" s="96"/>
      <c r="AH87" s="96"/>
    </row>
    <row r="88" spans="1:34" ht="12.75">
      <c r="A88" s="100"/>
      <c r="B88" s="112"/>
      <c r="C88" s="138" t="s">
        <v>11</v>
      </c>
      <c r="D88" s="79">
        <f>E88+J88+O88+R88+U88+X88+AC88+AF88</f>
        <v>0</v>
      </c>
      <c r="E88" s="79">
        <f>F88+G88</f>
        <v>0</v>
      </c>
      <c r="F88" s="81"/>
      <c r="G88" s="81"/>
      <c r="H88" s="81"/>
      <c r="I88" s="81"/>
      <c r="J88" s="81">
        <f>K88+L88</f>
        <v>0</v>
      </c>
      <c r="K88" s="90"/>
      <c r="L88" s="81"/>
      <c r="M88" s="81"/>
      <c r="N88" s="81"/>
      <c r="O88" s="81">
        <f>P88</f>
        <v>0</v>
      </c>
      <c r="P88" s="81"/>
      <c r="Q88" s="81"/>
      <c r="R88" s="81">
        <f>S88</f>
        <v>0</v>
      </c>
      <c r="S88" s="81"/>
      <c r="T88" s="81"/>
      <c r="U88" s="81">
        <f>V88</f>
        <v>0</v>
      </c>
      <c r="V88" s="81"/>
      <c r="W88" s="81"/>
      <c r="X88" s="81">
        <f>Y88+Z88</f>
        <v>0</v>
      </c>
      <c r="Y88" s="81"/>
      <c r="Z88" s="81"/>
      <c r="AA88" s="81"/>
      <c r="AB88" s="81"/>
      <c r="AC88" s="81">
        <f>AD88</f>
        <v>0</v>
      </c>
      <c r="AD88" s="81"/>
      <c r="AE88" s="81"/>
      <c r="AF88" s="81">
        <f>AG88</f>
        <v>0</v>
      </c>
      <c r="AG88" s="81"/>
      <c r="AH88" s="81"/>
    </row>
    <row r="89" spans="1:34" ht="12.75">
      <c r="A89" s="100">
        <v>2</v>
      </c>
      <c r="B89" s="112"/>
      <c r="C89" s="139" t="s">
        <v>27</v>
      </c>
      <c r="D89" s="79">
        <f aca="true" t="shared" si="35" ref="D89:D94">E89+J89+O89+R89+U89+X89+AC89+AF89</f>
        <v>0</v>
      </c>
      <c r="E89" s="79">
        <f aca="true" t="shared" si="36" ref="E89:E94">F89+G89</f>
        <v>0</v>
      </c>
      <c r="F89" s="81"/>
      <c r="G89" s="81"/>
      <c r="H89" s="81"/>
      <c r="I89" s="81"/>
      <c r="J89" s="81">
        <f aca="true" t="shared" si="37" ref="J89:J94">K89+L89</f>
        <v>0</v>
      </c>
      <c r="K89" s="90"/>
      <c r="L89" s="81"/>
      <c r="M89" s="81"/>
      <c r="N89" s="81"/>
      <c r="O89" s="81">
        <f aca="true" t="shared" si="38" ref="O89:O94">P89</f>
        <v>0</v>
      </c>
      <c r="P89" s="81"/>
      <c r="Q89" s="81"/>
      <c r="R89" s="81">
        <f aca="true" t="shared" si="39" ref="R89:R94">S89</f>
        <v>0</v>
      </c>
      <c r="S89" s="81"/>
      <c r="T89" s="81"/>
      <c r="U89" s="81">
        <f aca="true" t="shared" si="40" ref="U89:U94">V89</f>
        <v>0</v>
      </c>
      <c r="V89" s="81"/>
      <c r="W89" s="81"/>
      <c r="X89" s="81">
        <f aca="true" t="shared" si="41" ref="X89:X94">Y89+Z89</f>
        <v>0</v>
      </c>
      <c r="Y89" s="81"/>
      <c r="Z89" s="81"/>
      <c r="AA89" s="81"/>
      <c r="AB89" s="81"/>
      <c r="AC89" s="81">
        <f aca="true" t="shared" si="42" ref="AC89:AC94">AD89</f>
        <v>0</v>
      </c>
      <c r="AD89" s="81"/>
      <c r="AE89" s="81"/>
      <c r="AF89" s="81">
        <f aca="true" t="shared" si="43" ref="AF89:AF94">AG89</f>
        <v>0</v>
      </c>
      <c r="AG89" s="81"/>
      <c r="AH89" s="81"/>
    </row>
    <row r="90" spans="1:34" ht="12.75">
      <c r="A90" s="100"/>
      <c r="B90" s="112"/>
      <c r="C90" s="138" t="s">
        <v>11</v>
      </c>
      <c r="D90" s="79">
        <f t="shared" si="35"/>
        <v>0</v>
      </c>
      <c r="E90" s="79">
        <f t="shared" si="36"/>
        <v>0</v>
      </c>
      <c r="F90" s="81"/>
      <c r="G90" s="81"/>
      <c r="H90" s="81"/>
      <c r="I90" s="81"/>
      <c r="J90" s="81">
        <f t="shared" si="37"/>
        <v>0</v>
      </c>
      <c r="K90" s="90"/>
      <c r="L90" s="81"/>
      <c r="M90" s="81"/>
      <c r="N90" s="81"/>
      <c r="O90" s="81">
        <f t="shared" si="38"/>
        <v>0</v>
      </c>
      <c r="P90" s="81"/>
      <c r="Q90" s="81"/>
      <c r="R90" s="81">
        <f t="shared" si="39"/>
        <v>0</v>
      </c>
      <c r="S90" s="81"/>
      <c r="T90" s="81"/>
      <c r="U90" s="81">
        <f t="shared" si="40"/>
        <v>0</v>
      </c>
      <c r="V90" s="81"/>
      <c r="W90" s="81"/>
      <c r="X90" s="81">
        <f t="shared" si="41"/>
        <v>0</v>
      </c>
      <c r="Y90" s="81"/>
      <c r="Z90" s="81"/>
      <c r="AA90" s="81"/>
      <c r="AB90" s="81"/>
      <c r="AC90" s="81">
        <f t="shared" si="42"/>
        <v>0</v>
      </c>
      <c r="AD90" s="81"/>
      <c r="AE90" s="81"/>
      <c r="AF90" s="81">
        <f t="shared" si="43"/>
        <v>0</v>
      </c>
      <c r="AG90" s="81"/>
      <c r="AH90" s="81"/>
    </row>
    <row r="91" spans="1:34" ht="12.75">
      <c r="A91" s="100"/>
      <c r="B91" s="112"/>
      <c r="C91" s="139" t="s">
        <v>27</v>
      </c>
      <c r="D91" s="79">
        <f t="shared" si="35"/>
        <v>0</v>
      </c>
      <c r="E91" s="79">
        <f t="shared" si="36"/>
        <v>0</v>
      </c>
      <c r="F91" s="81"/>
      <c r="G91" s="81"/>
      <c r="H91" s="81"/>
      <c r="I91" s="81"/>
      <c r="J91" s="81">
        <f t="shared" si="37"/>
        <v>0</v>
      </c>
      <c r="K91" s="90"/>
      <c r="L91" s="81"/>
      <c r="M91" s="81"/>
      <c r="N91" s="81"/>
      <c r="O91" s="81">
        <f t="shared" si="38"/>
        <v>0</v>
      </c>
      <c r="P91" s="81"/>
      <c r="Q91" s="81"/>
      <c r="R91" s="81">
        <f t="shared" si="39"/>
        <v>0</v>
      </c>
      <c r="S91" s="81"/>
      <c r="T91" s="81"/>
      <c r="U91" s="81">
        <f t="shared" si="40"/>
        <v>0</v>
      </c>
      <c r="V91" s="81"/>
      <c r="W91" s="81"/>
      <c r="X91" s="81">
        <f t="shared" si="41"/>
        <v>0</v>
      </c>
      <c r="Y91" s="81"/>
      <c r="Z91" s="81"/>
      <c r="AA91" s="81"/>
      <c r="AB91" s="81"/>
      <c r="AC91" s="81">
        <f t="shared" si="42"/>
        <v>0</v>
      </c>
      <c r="AD91" s="81"/>
      <c r="AE91" s="81"/>
      <c r="AF91" s="81">
        <f t="shared" si="43"/>
        <v>0</v>
      </c>
      <c r="AG91" s="81"/>
      <c r="AH91" s="81"/>
    </row>
    <row r="92" spans="1:34" ht="12.75">
      <c r="A92" s="100"/>
      <c r="B92" s="112"/>
      <c r="C92" s="138" t="s">
        <v>11</v>
      </c>
      <c r="D92" s="79">
        <f t="shared" si="35"/>
        <v>0</v>
      </c>
      <c r="E92" s="79">
        <f t="shared" si="36"/>
        <v>0</v>
      </c>
      <c r="F92" s="81"/>
      <c r="G92" s="81"/>
      <c r="H92" s="81"/>
      <c r="I92" s="81"/>
      <c r="J92" s="81">
        <f t="shared" si="37"/>
        <v>0</v>
      </c>
      <c r="K92" s="90"/>
      <c r="L92" s="81"/>
      <c r="M92" s="81"/>
      <c r="N92" s="81"/>
      <c r="O92" s="81">
        <f t="shared" si="38"/>
        <v>0</v>
      </c>
      <c r="P92" s="81"/>
      <c r="Q92" s="81"/>
      <c r="R92" s="81">
        <f t="shared" si="39"/>
        <v>0</v>
      </c>
      <c r="S92" s="81"/>
      <c r="T92" s="81"/>
      <c r="U92" s="81">
        <f t="shared" si="40"/>
        <v>0</v>
      </c>
      <c r="V92" s="81"/>
      <c r="W92" s="81"/>
      <c r="X92" s="81">
        <f t="shared" si="41"/>
        <v>0</v>
      </c>
      <c r="Y92" s="81"/>
      <c r="Z92" s="81"/>
      <c r="AA92" s="81"/>
      <c r="AB92" s="81"/>
      <c r="AC92" s="81">
        <f t="shared" si="42"/>
        <v>0</v>
      </c>
      <c r="AD92" s="81"/>
      <c r="AE92" s="81"/>
      <c r="AF92" s="81">
        <f t="shared" si="43"/>
        <v>0</v>
      </c>
      <c r="AG92" s="81"/>
      <c r="AH92" s="81"/>
    </row>
    <row r="93" spans="1:34" ht="12.75">
      <c r="A93" s="100"/>
      <c r="B93" s="112"/>
      <c r="C93" s="139" t="s">
        <v>27</v>
      </c>
      <c r="D93" s="79">
        <f t="shared" si="35"/>
        <v>0</v>
      </c>
      <c r="E93" s="79">
        <f t="shared" si="36"/>
        <v>0</v>
      </c>
      <c r="F93" s="81"/>
      <c r="G93" s="81"/>
      <c r="H93" s="81"/>
      <c r="I93" s="81"/>
      <c r="J93" s="81">
        <f t="shared" si="37"/>
        <v>0</v>
      </c>
      <c r="K93" s="90"/>
      <c r="L93" s="81"/>
      <c r="M93" s="81"/>
      <c r="N93" s="81"/>
      <c r="O93" s="81">
        <f t="shared" si="38"/>
        <v>0</v>
      </c>
      <c r="P93" s="81"/>
      <c r="Q93" s="81"/>
      <c r="R93" s="81">
        <f t="shared" si="39"/>
        <v>0</v>
      </c>
      <c r="S93" s="81"/>
      <c r="T93" s="81"/>
      <c r="U93" s="81">
        <f t="shared" si="40"/>
        <v>0</v>
      </c>
      <c r="V93" s="81"/>
      <c r="W93" s="81"/>
      <c r="X93" s="81">
        <f t="shared" si="41"/>
        <v>0</v>
      </c>
      <c r="Y93" s="81"/>
      <c r="Z93" s="81"/>
      <c r="AA93" s="81"/>
      <c r="AB93" s="81"/>
      <c r="AC93" s="81">
        <f t="shared" si="42"/>
        <v>0</v>
      </c>
      <c r="AD93" s="81"/>
      <c r="AE93" s="81"/>
      <c r="AF93" s="81">
        <f t="shared" si="43"/>
        <v>0</v>
      </c>
      <c r="AG93" s="81"/>
      <c r="AH93" s="81"/>
    </row>
    <row r="94" spans="1:34" ht="12.75">
      <c r="A94" s="100"/>
      <c r="B94" s="112"/>
      <c r="C94" s="138" t="s">
        <v>11</v>
      </c>
      <c r="D94" s="79">
        <f t="shared" si="35"/>
        <v>0</v>
      </c>
      <c r="E94" s="79">
        <f t="shared" si="36"/>
        <v>0</v>
      </c>
      <c r="F94" s="81"/>
      <c r="G94" s="81"/>
      <c r="H94" s="81"/>
      <c r="I94" s="81"/>
      <c r="J94" s="81">
        <f t="shared" si="37"/>
        <v>0</v>
      </c>
      <c r="K94" s="90"/>
      <c r="L94" s="81"/>
      <c r="M94" s="81"/>
      <c r="N94" s="81"/>
      <c r="O94" s="81">
        <f t="shared" si="38"/>
        <v>0</v>
      </c>
      <c r="P94" s="81"/>
      <c r="Q94" s="81"/>
      <c r="R94" s="81">
        <f t="shared" si="39"/>
        <v>0</v>
      </c>
      <c r="S94" s="81"/>
      <c r="T94" s="81"/>
      <c r="U94" s="81">
        <f t="shared" si="40"/>
        <v>0</v>
      </c>
      <c r="V94" s="81"/>
      <c r="W94" s="81"/>
      <c r="X94" s="81">
        <f t="shared" si="41"/>
        <v>0</v>
      </c>
      <c r="Y94" s="81"/>
      <c r="Z94" s="81"/>
      <c r="AA94" s="81"/>
      <c r="AB94" s="81"/>
      <c r="AC94" s="81">
        <f t="shared" si="42"/>
        <v>0</v>
      </c>
      <c r="AD94" s="81"/>
      <c r="AE94" s="81"/>
      <c r="AF94" s="81">
        <f t="shared" si="43"/>
        <v>0</v>
      </c>
      <c r="AG94" s="81"/>
      <c r="AH94" s="81"/>
    </row>
    <row r="95" spans="1:34" ht="12.75">
      <c r="A95" s="95"/>
      <c r="B95" s="113"/>
      <c r="C95" s="139" t="s">
        <v>27</v>
      </c>
      <c r="D95" s="80">
        <f>E95+J95+O95+R95+U95+X95+AC95+AF95</f>
        <v>0</v>
      </c>
      <c r="E95" s="80">
        <f>F95+G95</f>
        <v>0</v>
      </c>
      <c r="F95" s="96"/>
      <c r="G95" s="96"/>
      <c r="H95" s="96"/>
      <c r="I95" s="96"/>
      <c r="J95" s="96">
        <f>K95+L95</f>
        <v>0</v>
      </c>
      <c r="K95" s="107"/>
      <c r="L95" s="96"/>
      <c r="M95" s="96"/>
      <c r="N95" s="96"/>
      <c r="O95" s="96">
        <f>P95</f>
        <v>0</v>
      </c>
      <c r="P95" s="96"/>
      <c r="Q95" s="96"/>
      <c r="R95" s="96">
        <f>S95</f>
        <v>0</v>
      </c>
      <c r="S95" s="96"/>
      <c r="T95" s="96"/>
      <c r="U95" s="96">
        <f>V95</f>
        <v>0</v>
      </c>
      <c r="V95" s="96"/>
      <c r="W95" s="96"/>
      <c r="X95" s="96">
        <f>Y95+Z95</f>
        <v>0</v>
      </c>
      <c r="Y95" s="96"/>
      <c r="Z95" s="96"/>
      <c r="AA95" s="96"/>
      <c r="AB95" s="96"/>
      <c r="AC95" s="96">
        <f>AD95</f>
        <v>0</v>
      </c>
      <c r="AD95" s="96"/>
      <c r="AE95" s="96"/>
      <c r="AF95" s="96">
        <f>AG95</f>
        <v>0</v>
      </c>
      <c r="AG95" s="96"/>
      <c r="AH95" s="96"/>
    </row>
    <row r="96" spans="1:34" ht="13.5" thickBot="1">
      <c r="A96" s="97"/>
      <c r="B96" s="115"/>
      <c r="C96" s="153" t="s">
        <v>11</v>
      </c>
      <c r="D96" s="104">
        <f>E96+J96+O96+R96+U96+X96+AC96+AF96</f>
        <v>0</v>
      </c>
      <c r="E96" s="105">
        <f>F96+G96</f>
        <v>0</v>
      </c>
      <c r="F96" s="104"/>
      <c r="G96" s="104"/>
      <c r="H96" s="104"/>
      <c r="I96" s="104"/>
      <c r="J96" s="104">
        <f>K96+L96</f>
        <v>0</v>
      </c>
      <c r="K96" s="106"/>
      <c r="L96" s="104"/>
      <c r="M96" s="104"/>
      <c r="N96" s="104"/>
      <c r="O96" s="104">
        <f>P96</f>
        <v>0</v>
      </c>
      <c r="P96" s="104"/>
      <c r="Q96" s="104"/>
      <c r="R96" s="104">
        <f>S96</f>
        <v>0</v>
      </c>
      <c r="S96" s="104"/>
      <c r="T96" s="104"/>
      <c r="U96" s="104">
        <f>V96</f>
        <v>0</v>
      </c>
      <c r="V96" s="104"/>
      <c r="W96" s="104"/>
      <c r="X96" s="104">
        <f>Y96+Z96</f>
        <v>0</v>
      </c>
      <c r="Y96" s="104"/>
      <c r="Z96" s="104"/>
      <c r="AA96" s="104"/>
      <c r="AB96" s="104"/>
      <c r="AC96" s="104">
        <f>AD96</f>
        <v>0</v>
      </c>
      <c r="AD96" s="104"/>
      <c r="AE96" s="104"/>
      <c r="AF96" s="104">
        <f>AG96</f>
        <v>0</v>
      </c>
      <c r="AG96" s="104"/>
      <c r="AH96" s="104"/>
    </row>
    <row r="97" spans="1:34" ht="15">
      <c r="A97" s="125" t="s">
        <v>16</v>
      </c>
      <c r="B97" s="126" t="s">
        <v>83</v>
      </c>
      <c r="C97" s="127" t="s">
        <v>17</v>
      </c>
      <c r="D97" s="79">
        <f>D99+D101+D103+D143+D145+D147+D185+D105+D107+D109+D111+D113+D115+D117+D119+D121+D123+D125+D127+D129+D131+D133+D135+D137+D139+D141+D149+D151+D153+D155+D157+D159+D161+D163+D165+D167+D169+D171+D173+D175+D177+D179+D181+D183</f>
        <v>7.432999999999998</v>
      </c>
      <c r="E97" s="79">
        <f aca="true" t="shared" si="44" ref="E97:AH97">E99+E101+E103+E143+E145+E147+E185</f>
        <v>0</v>
      </c>
      <c r="F97" s="79">
        <f t="shared" si="44"/>
        <v>0</v>
      </c>
      <c r="G97" s="79">
        <f t="shared" si="44"/>
        <v>0</v>
      </c>
      <c r="H97" s="79">
        <f t="shared" si="44"/>
        <v>0</v>
      </c>
      <c r="I97" s="79">
        <f t="shared" si="44"/>
        <v>0</v>
      </c>
      <c r="J97" s="79">
        <f>K97+L97</f>
        <v>7.359999999999998</v>
      </c>
      <c r="K97" s="79">
        <v>0</v>
      </c>
      <c r="L97" s="79">
        <f>L99+L101+L103+L105+L107+L109+L111+L113+L115+L117+L119+L121+L123+L125+L127+L129+L131+L133+L135+L137+L139+L141+L143+L145+L147+L149+L151+L153+L155+L157+L161+L163+L165+L167+L169+L171+L173+L175+L177+L179+L181</f>
        <v>7.359999999999998</v>
      </c>
      <c r="M97" s="79">
        <f t="shared" si="44"/>
        <v>0</v>
      </c>
      <c r="N97" s="79">
        <f t="shared" si="44"/>
        <v>0</v>
      </c>
      <c r="O97" s="79">
        <f>P97+Q97</f>
        <v>0.073</v>
      </c>
      <c r="P97" s="79">
        <f t="shared" si="44"/>
        <v>0</v>
      </c>
      <c r="Q97" s="79">
        <f>Q159+Q183</f>
        <v>0.073</v>
      </c>
      <c r="R97" s="79">
        <f t="shared" si="44"/>
        <v>0</v>
      </c>
      <c r="S97" s="79">
        <f t="shared" si="44"/>
        <v>0</v>
      </c>
      <c r="T97" s="79">
        <f t="shared" si="44"/>
        <v>0</v>
      </c>
      <c r="U97" s="79">
        <f t="shared" si="44"/>
        <v>0</v>
      </c>
      <c r="V97" s="79">
        <f t="shared" si="44"/>
        <v>0</v>
      </c>
      <c r="W97" s="79">
        <f t="shared" si="44"/>
        <v>0</v>
      </c>
      <c r="X97" s="79">
        <f t="shared" si="44"/>
        <v>0</v>
      </c>
      <c r="Y97" s="79">
        <f t="shared" si="44"/>
        <v>0</v>
      </c>
      <c r="Z97" s="79">
        <f t="shared" si="44"/>
        <v>0</v>
      </c>
      <c r="AA97" s="79">
        <f t="shared" si="44"/>
        <v>0</v>
      </c>
      <c r="AB97" s="79">
        <f t="shared" si="44"/>
        <v>0</v>
      </c>
      <c r="AC97" s="79">
        <f t="shared" si="44"/>
        <v>0</v>
      </c>
      <c r="AD97" s="79">
        <f t="shared" si="44"/>
        <v>0</v>
      </c>
      <c r="AE97" s="79">
        <f t="shared" si="44"/>
        <v>0</v>
      </c>
      <c r="AF97" s="79">
        <f t="shared" si="44"/>
        <v>0</v>
      </c>
      <c r="AG97" s="79">
        <f t="shared" si="44"/>
        <v>0</v>
      </c>
      <c r="AH97" s="79">
        <f t="shared" si="44"/>
        <v>0</v>
      </c>
    </row>
    <row r="98" spans="1:34" ht="15">
      <c r="A98" s="128"/>
      <c r="B98" s="123" t="s">
        <v>50</v>
      </c>
      <c r="C98" s="124" t="s">
        <v>11</v>
      </c>
      <c r="D98" s="79">
        <f>D100+D102+D104+D106+D108+D110+D112+D114+D116+D118+D120+D122+D124+D126+D128+D130+D132+D134+D136+D138+D140+D142+D144+D146+D148+D150+D152+D154+D156+D158+D160+D162+D164+D166+D168+D170+D172+D174+D176+D178+D180+D182+D184</f>
        <v>2896.08</v>
      </c>
      <c r="E98" s="79">
        <f aca="true" t="shared" si="45" ref="E98:AH98">E100+E102+E142+E144+E146+E148+E186</f>
        <v>0</v>
      </c>
      <c r="F98" s="79">
        <f t="shared" si="45"/>
        <v>0</v>
      </c>
      <c r="G98" s="79">
        <f t="shared" si="45"/>
        <v>0</v>
      </c>
      <c r="H98" s="79">
        <f t="shared" si="45"/>
        <v>0</v>
      </c>
      <c r="I98" s="79">
        <f t="shared" si="45"/>
        <v>0</v>
      </c>
      <c r="J98" s="79">
        <f>K98+L98</f>
        <v>2864.31</v>
      </c>
      <c r="K98" s="79">
        <v>0</v>
      </c>
      <c r="L98" s="79">
        <f>L100+L102+L104+L106+L108+L110+L112+L114+L116+L118+L120+L122+L124+L126+L128+L130+L132+L134+L136+L138+L140+L142+L144+L146+L148+L150+L152+L154+L156+L158+L162+L164+L166+L168+L170+L172+L174+L176+L178+L180+L182</f>
        <v>2864.31</v>
      </c>
      <c r="M98" s="79">
        <f t="shared" si="45"/>
        <v>0</v>
      </c>
      <c r="N98" s="79">
        <f t="shared" si="45"/>
        <v>0</v>
      </c>
      <c r="O98" s="79">
        <f>P98+Q98</f>
        <v>31.770000000000003</v>
      </c>
      <c r="P98" s="79">
        <f t="shared" si="45"/>
        <v>0</v>
      </c>
      <c r="Q98" s="79">
        <f>Q160+Q184</f>
        <v>31.770000000000003</v>
      </c>
      <c r="R98" s="79">
        <f t="shared" si="45"/>
        <v>0</v>
      </c>
      <c r="S98" s="79">
        <f t="shared" si="45"/>
        <v>0</v>
      </c>
      <c r="T98" s="79">
        <f t="shared" si="45"/>
        <v>0</v>
      </c>
      <c r="U98" s="79">
        <f t="shared" si="45"/>
        <v>0</v>
      </c>
      <c r="V98" s="79">
        <f t="shared" si="45"/>
        <v>0</v>
      </c>
      <c r="W98" s="79">
        <f t="shared" si="45"/>
        <v>0</v>
      </c>
      <c r="X98" s="79">
        <f t="shared" si="45"/>
        <v>0</v>
      </c>
      <c r="Y98" s="79">
        <f t="shared" si="45"/>
        <v>0</v>
      </c>
      <c r="Z98" s="79">
        <f t="shared" si="45"/>
        <v>0</v>
      </c>
      <c r="AA98" s="79">
        <f t="shared" si="45"/>
        <v>0</v>
      </c>
      <c r="AB98" s="79">
        <f t="shared" si="45"/>
        <v>0</v>
      </c>
      <c r="AC98" s="79">
        <f t="shared" si="45"/>
        <v>0</v>
      </c>
      <c r="AD98" s="79">
        <f t="shared" si="45"/>
        <v>0</v>
      </c>
      <c r="AE98" s="79">
        <f t="shared" si="45"/>
        <v>0</v>
      </c>
      <c r="AF98" s="79">
        <f t="shared" si="45"/>
        <v>0</v>
      </c>
      <c r="AG98" s="79">
        <f t="shared" si="45"/>
        <v>0</v>
      </c>
      <c r="AH98" s="79">
        <f t="shared" si="45"/>
        <v>0</v>
      </c>
    </row>
    <row r="99" spans="1:34" ht="12.75">
      <c r="A99" s="100">
        <v>1</v>
      </c>
      <c r="B99" s="112" t="s">
        <v>263</v>
      </c>
      <c r="C99" s="139" t="s">
        <v>17</v>
      </c>
      <c r="D99" s="79">
        <f aca="true" t="shared" si="46" ref="D99:D186">E99+J99+O99+R99+U99+X99+AC99+AF99</f>
        <v>0.314</v>
      </c>
      <c r="E99" s="79">
        <f aca="true" t="shared" si="47" ref="E99:E186">F99+G99</f>
        <v>0</v>
      </c>
      <c r="F99" s="81"/>
      <c r="G99" s="81"/>
      <c r="H99" s="81"/>
      <c r="I99" s="81"/>
      <c r="J99" s="81">
        <f aca="true" t="shared" si="48" ref="J99:J186">K99+L99</f>
        <v>0.314</v>
      </c>
      <c r="K99" s="79">
        <v>0</v>
      </c>
      <c r="L99" s="296">
        <v>0.314</v>
      </c>
      <c r="M99" s="81"/>
      <c r="N99" s="81"/>
      <c r="O99" s="81">
        <f aca="true" t="shared" si="49" ref="O99:O148">P99</f>
        <v>0</v>
      </c>
      <c r="P99" s="81"/>
      <c r="Q99" s="79"/>
      <c r="R99" s="81">
        <f>S99</f>
        <v>0</v>
      </c>
      <c r="S99" s="81"/>
      <c r="T99" s="81"/>
      <c r="U99" s="81">
        <f>V99</f>
        <v>0</v>
      </c>
      <c r="V99" s="81"/>
      <c r="W99" s="81"/>
      <c r="X99" s="81">
        <f>Y99+Z99</f>
        <v>0</v>
      </c>
      <c r="Y99" s="81"/>
      <c r="Z99" s="81"/>
      <c r="AA99" s="81"/>
      <c r="AB99" s="81"/>
      <c r="AC99" s="81">
        <f>AD99</f>
        <v>0</v>
      </c>
      <c r="AD99" s="81"/>
      <c r="AE99" s="81"/>
      <c r="AF99" s="81">
        <f>AG99</f>
        <v>0</v>
      </c>
      <c r="AG99" s="81"/>
      <c r="AH99" s="81"/>
    </row>
    <row r="100" spans="1:34" ht="12.75">
      <c r="A100" s="100"/>
      <c r="B100" s="112"/>
      <c r="C100" s="139" t="s">
        <v>11</v>
      </c>
      <c r="D100" s="79">
        <f t="shared" si="46"/>
        <v>122.85</v>
      </c>
      <c r="E100" s="79">
        <f t="shared" si="47"/>
        <v>0</v>
      </c>
      <c r="F100" s="81"/>
      <c r="G100" s="81"/>
      <c r="H100" s="81"/>
      <c r="I100" s="81"/>
      <c r="J100" s="81">
        <f t="shared" si="48"/>
        <v>122.85</v>
      </c>
      <c r="K100" s="79">
        <v>0</v>
      </c>
      <c r="L100" s="296">
        <v>122.85</v>
      </c>
      <c r="M100" s="81"/>
      <c r="N100" s="81"/>
      <c r="O100" s="81">
        <f t="shared" si="49"/>
        <v>0</v>
      </c>
      <c r="P100" s="81"/>
      <c r="Q100" s="79"/>
      <c r="R100" s="81">
        <f>S100</f>
        <v>0</v>
      </c>
      <c r="S100" s="81"/>
      <c r="T100" s="81"/>
      <c r="U100" s="81">
        <f>V100</f>
        <v>0</v>
      </c>
      <c r="V100" s="81"/>
      <c r="W100" s="81"/>
      <c r="X100" s="81">
        <f>Y100+Z100</f>
        <v>0</v>
      </c>
      <c r="Y100" s="81"/>
      <c r="Z100" s="81"/>
      <c r="AA100" s="81"/>
      <c r="AB100" s="81"/>
      <c r="AC100" s="81">
        <f>AD100</f>
        <v>0</v>
      </c>
      <c r="AD100" s="81"/>
      <c r="AE100" s="81"/>
      <c r="AF100" s="81">
        <f>AG100</f>
        <v>0</v>
      </c>
      <c r="AG100" s="81"/>
      <c r="AH100" s="81"/>
    </row>
    <row r="101" spans="1:34" ht="12.75">
      <c r="A101" s="100">
        <v>2</v>
      </c>
      <c r="B101" s="112" t="s">
        <v>264</v>
      </c>
      <c r="C101" s="139" t="s">
        <v>17</v>
      </c>
      <c r="D101" s="79">
        <f t="shared" si="46"/>
        <v>1</v>
      </c>
      <c r="E101" s="79">
        <f t="shared" si="47"/>
        <v>0</v>
      </c>
      <c r="F101" s="81"/>
      <c r="G101" s="81"/>
      <c r="H101" s="81"/>
      <c r="I101" s="81"/>
      <c r="J101" s="81">
        <f t="shared" si="48"/>
        <v>1</v>
      </c>
      <c r="K101" s="79">
        <v>0</v>
      </c>
      <c r="L101" s="296">
        <v>1</v>
      </c>
      <c r="M101" s="81"/>
      <c r="N101" s="81"/>
      <c r="O101" s="81">
        <f t="shared" si="49"/>
        <v>0</v>
      </c>
      <c r="P101" s="81"/>
      <c r="Q101" s="79"/>
      <c r="R101" s="81">
        <f>S101</f>
        <v>0</v>
      </c>
      <c r="S101" s="81"/>
      <c r="T101" s="81"/>
      <c r="U101" s="81">
        <f>V101</f>
        <v>0</v>
      </c>
      <c r="V101" s="81"/>
      <c r="W101" s="81"/>
      <c r="X101" s="81">
        <f>Y101+Z101</f>
        <v>0</v>
      </c>
      <c r="Y101" s="81"/>
      <c r="Z101" s="81"/>
      <c r="AA101" s="81"/>
      <c r="AB101" s="81"/>
      <c r="AC101" s="81">
        <f>AD101</f>
        <v>0</v>
      </c>
      <c r="AD101" s="81"/>
      <c r="AE101" s="81"/>
      <c r="AF101" s="81">
        <f>AG101</f>
        <v>0</v>
      </c>
      <c r="AG101" s="81"/>
      <c r="AH101" s="81"/>
    </row>
    <row r="102" spans="1:34" ht="12.75">
      <c r="A102" s="100"/>
      <c r="B102" s="112"/>
      <c r="C102" s="139" t="s">
        <v>11</v>
      </c>
      <c r="D102" s="79">
        <f t="shared" si="46"/>
        <v>380</v>
      </c>
      <c r="E102" s="79">
        <f t="shared" si="47"/>
        <v>0</v>
      </c>
      <c r="F102" s="81"/>
      <c r="G102" s="81"/>
      <c r="H102" s="81"/>
      <c r="I102" s="81"/>
      <c r="J102" s="81">
        <f t="shared" si="48"/>
        <v>380</v>
      </c>
      <c r="K102" s="79">
        <v>0</v>
      </c>
      <c r="L102" s="296">
        <v>380</v>
      </c>
      <c r="M102" s="81"/>
      <c r="N102" s="81"/>
      <c r="O102" s="81">
        <f t="shared" si="49"/>
        <v>0</v>
      </c>
      <c r="P102" s="81"/>
      <c r="Q102" s="79"/>
      <c r="R102" s="81">
        <f>S102</f>
        <v>0</v>
      </c>
      <c r="S102" s="81"/>
      <c r="T102" s="81"/>
      <c r="U102" s="81">
        <f>V102</f>
        <v>0</v>
      </c>
      <c r="V102" s="81"/>
      <c r="W102" s="81"/>
      <c r="X102" s="81">
        <f>Y102+Z102</f>
        <v>0</v>
      </c>
      <c r="Y102" s="81"/>
      <c r="Z102" s="81"/>
      <c r="AA102" s="81"/>
      <c r="AB102" s="81"/>
      <c r="AC102" s="81">
        <f>AD102</f>
        <v>0</v>
      </c>
      <c r="AD102" s="81"/>
      <c r="AE102" s="81"/>
      <c r="AF102" s="81">
        <f>AG102</f>
        <v>0</v>
      </c>
      <c r="AG102" s="81"/>
      <c r="AH102" s="81"/>
    </row>
    <row r="103" spans="1:34" ht="12.75">
      <c r="A103" s="100">
        <v>3</v>
      </c>
      <c r="B103" s="112" t="s">
        <v>265</v>
      </c>
      <c r="C103" s="139" t="s">
        <v>17</v>
      </c>
      <c r="D103" s="79">
        <f t="shared" si="46"/>
        <v>0.1</v>
      </c>
      <c r="E103" s="79">
        <f t="shared" si="47"/>
        <v>0</v>
      </c>
      <c r="F103" s="81"/>
      <c r="G103" s="81"/>
      <c r="H103" s="81"/>
      <c r="I103" s="81"/>
      <c r="J103" s="81">
        <f t="shared" si="48"/>
        <v>0.1</v>
      </c>
      <c r="K103" s="79">
        <v>0</v>
      </c>
      <c r="L103" s="296">
        <v>0.1</v>
      </c>
      <c r="M103" s="81"/>
      <c r="N103" s="81"/>
      <c r="O103" s="81">
        <f t="shared" si="49"/>
        <v>0</v>
      </c>
      <c r="P103" s="81"/>
      <c r="Q103" s="79"/>
      <c r="R103" s="81">
        <f>S103</f>
        <v>0</v>
      </c>
      <c r="S103" s="81"/>
      <c r="T103" s="81"/>
      <c r="U103" s="81">
        <f>V103</f>
        <v>0</v>
      </c>
      <c r="V103" s="81"/>
      <c r="W103" s="81"/>
      <c r="X103" s="81">
        <f>Y103+Z103</f>
        <v>0</v>
      </c>
      <c r="Y103" s="81"/>
      <c r="Z103" s="81"/>
      <c r="AA103" s="81"/>
      <c r="AB103" s="81"/>
      <c r="AC103" s="81">
        <f>AD103</f>
        <v>0</v>
      </c>
      <c r="AD103" s="81"/>
      <c r="AE103" s="81"/>
      <c r="AF103" s="81">
        <f>AG103</f>
        <v>0</v>
      </c>
      <c r="AG103" s="81"/>
      <c r="AH103" s="81"/>
    </row>
    <row r="104" spans="1:34" ht="12.75">
      <c r="A104" s="100"/>
      <c r="B104" s="112"/>
      <c r="C104" s="139" t="s">
        <v>11</v>
      </c>
      <c r="D104" s="79">
        <f t="shared" si="46"/>
        <v>38</v>
      </c>
      <c r="E104" s="79">
        <f t="shared" si="47"/>
        <v>0</v>
      </c>
      <c r="F104" s="81"/>
      <c r="G104" s="81"/>
      <c r="H104" s="81"/>
      <c r="I104" s="81"/>
      <c r="J104" s="81">
        <f t="shared" si="48"/>
        <v>38</v>
      </c>
      <c r="K104" s="79">
        <v>0</v>
      </c>
      <c r="L104" s="296">
        <v>38</v>
      </c>
      <c r="M104" s="81"/>
      <c r="N104" s="81"/>
      <c r="O104" s="81">
        <f t="shared" si="49"/>
        <v>0</v>
      </c>
      <c r="P104" s="81"/>
      <c r="Q104" s="79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</row>
    <row r="105" spans="1:34" ht="12.75">
      <c r="A105" s="100">
        <v>4</v>
      </c>
      <c r="B105" s="112" t="s">
        <v>266</v>
      </c>
      <c r="C105" s="139" t="s">
        <v>17</v>
      </c>
      <c r="D105" s="79">
        <f t="shared" si="46"/>
        <v>0.284</v>
      </c>
      <c r="E105" s="79">
        <f t="shared" si="47"/>
        <v>0</v>
      </c>
      <c r="F105" s="81"/>
      <c r="G105" s="81"/>
      <c r="H105" s="81"/>
      <c r="I105" s="81"/>
      <c r="J105" s="81">
        <f t="shared" si="48"/>
        <v>0.284</v>
      </c>
      <c r="K105" s="79">
        <v>0</v>
      </c>
      <c r="L105" s="296">
        <v>0.284</v>
      </c>
      <c r="M105" s="81"/>
      <c r="N105" s="81"/>
      <c r="O105" s="81">
        <f t="shared" si="49"/>
        <v>0</v>
      </c>
      <c r="P105" s="81"/>
      <c r="Q105" s="79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</row>
    <row r="106" spans="1:34" ht="12.75">
      <c r="A106" s="100"/>
      <c r="B106" s="112"/>
      <c r="C106" s="139" t="s">
        <v>11</v>
      </c>
      <c r="D106" s="79">
        <f t="shared" si="46"/>
        <v>111.56</v>
      </c>
      <c r="E106" s="79">
        <f t="shared" si="47"/>
        <v>0</v>
      </c>
      <c r="F106" s="81"/>
      <c r="G106" s="81"/>
      <c r="H106" s="81"/>
      <c r="I106" s="81"/>
      <c r="J106" s="81">
        <f t="shared" si="48"/>
        <v>111.56</v>
      </c>
      <c r="K106" s="79">
        <v>0</v>
      </c>
      <c r="L106" s="296">
        <v>111.56</v>
      </c>
      <c r="M106" s="81"/>
      <c r="N106" s="81"/>
      <c r="O106" s="81">
        <f t="shared" si="49"/>
        <v>0</v>
      </c>
      <c r="P106" s="81"/>
      <c r="Q106" s="79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</row>
    <row r="107" spans="1:34" ht="12.75">
      <c r="A107" s="100">
        <v>5</v>
      </c>
      <c r="B107" s="112" t="s">
        <v>256</v>
      </c>
      <c r="C107" s="139" t="s">
        <v>17</v>
      </c>
      <c r="D107" s="79">
        <f t="shared" si="46"/>
        <v>0.134</v>
      </c>
      <c r="E107" s="79">
        <f t="shared" si="47"/>
        <v>0</v>
      </c>
      <c r="F107" s="81"/>
      <c r="G107" s="81"/>
      <c r="H107" s="81"/>
      <c r="I107" s="81"/>
      <c r="J107" s="81">
        <f t="shared" si="48"/>
        <v>0.134</v>
      </c>
      <c r="K107" s="79">
        <v>0</v>
      </c>
      <c r="L107" s="296">
        <v>0.134</v>
      </c>
      <c r="M107" s="81"/>
      <c r="N107" s="81"/>
      <c r="O107" s="81">
        <f t="shared" si="49"/>
        <v>0</v>
      </c>
      <c r="P107" s="81"/>
      <c r="Q107" s="79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</row>
    <row r="108" spans="1:34" ht="12.75">
      <c r="A108" s="100"/>
      <c r="B108" s="112"/>
      <c r="C108" s="139" t="s">
        <v>11</v>
      </c>
      <c r="D108" s="79">
        <f t="shared" si="46"/>
        <v>50.92</v>
      </c>
      <c r="E108" s="79">
        <f t="shared" si="47"/>
        <v>0</v>
      </c>
      <c r="F108" s="81"/>
      <c r="G108" s="81"/>
      <c r="H108" s="81"/>
      <c r="I108" s="81"/>
      <c r="J108" s="81">
        <f t="shared" si="48"/>
        <v>50.92</v>
      </c>
      <c r="K108" s="79">
        <v>0</v>
      </c>
      <c r="L108" s="296">
        <v>50.92</v>
      </c>
      <c r="M108" s="81"/>
      <c r="N108" s="81"/>
      <c r="O108" s="81">
        <f t="shared" si="49"/>
        <v>0</v>
      </c>
      <c r="P108" s="81"/>
      <c r="Q108" s="79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</row>
    <row r="109" spans="1:34" ht="12.75">
      <c r="A109" s="100">
        <v>6</v>
      </c>
      <c r="B109" s="112" t="s">
        <v>267</v>
      </c>
      <c r="C109" s="139" t="s">
        <v>17</v>
      </c>
      <c r="D109" s="79">
        <f t="shared" si="46"/>
        <v>0.826</v>
      </c>
      <c r="E109" s="79">
        <f t="shared" si="47"/>
        <v>0</v>
      </c>
      <c r="F109" s="81"/>
      <c r="G109" s="81"/>
      <c r="H109" s="81"/>
      <c r="I109" s="81"/>
      <c r="J109" s="81">
        <f t="shared" si="48"/>
        <v>0.826</v>
      </c>
      <c r="K109" s="79">
        <v>0</v>
      </c>
      <c r="L109" s="296">
        <v>0.826</v>
      </c>
      <c r="M109" s="81"/>
      <c r="N109" s="81"/>
      <c r="O109" s="81">
        <f t="shared" si="49"/>
        <v>0</v>
      </c>
      <c r="P109" s="81"/>
      <c r="Q109" s="79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</row>
    <row r="110" spans="1:34" ht="12.75">
      <c r="A110" s="100"/>
      <c r="B110" s="112"/>
      <c r="C110" s="139" t="s">
        <v>11</v>
      </c>
      <c r="D110" s="79">
        <f t="shared" si="46"/>
        <v>313.88</v>
      </c>
      <c r="E110" s="79">
        <f t="shared" si="47"/>
        <v>0</v>
      </c>
      <c r="F110" s="81"/>
      <c r="G110" s="81"/>
      <c r="H110" s="81"/>
      <c r="I110" s="81"/>
      <c r="J110" s="81">
        <f t="shared" si="48"/>
        <v>313.88</v>
      </c>
      <c r="K110" s="79">
        <v>0</v>
      </c>
      <c r="L110" s="296">
        <v>313.88</v>
      </c>
      <c r="M110" s="81"/>
      <c r="N110" s="81"/>
      <c r="O110" s="81">
        <f t="shared" si="49"/>
        <v>0</v>
      </c>
      <c r="P110" s="81"/>
      <c r="Q110" s="79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</row>
    <row r="111" spans="1:34" ht="12.75">
      <c r="A111" s="100">
        <v>7</v>
      </c>
      <c r="B111" s="112" t="s">
        <v>268</v>
      </c>
      <c r="C111" s="139" t="s">
        <v>17</v>
      </c>
      <c r="D111" s="79">
        <f t="shared" si="46"/>
        <v>0.155</v>
      </c>
      <c r="E111" s="79">
        <f t="shared" si="47"/>
        <v>0</v>
      </c>
      <c r="F111" s="81"/>
      <c r="G111" s="81"/>
      <c r="H111" s="81"/>
      <c r="I111" s="81"/>
      <c r="J111" s="81">
        <f t="shared" si="48"/>
        <v>0.155</v>
      </c>
      <c r="K111" s="79">
        <v>0</v>
      </c>
      <c r="L111" s="296">
        <v>0.155</v>
      </c>
      <c r="M111" s="81"/>
      <c r="N111" s="81"/>
      <c r="O111" s="81">
        <f t="shared" si="49"/>
        <v>0</v>
      </c>
      <c r="P111" s="81"/>
      <c r="Q111" s="79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</row>
    <row r="112" spans="1:34" ht="12.75">
      <c r="A112" s="100"/>
      <c r="B112" s="112"/>
      <c r="C112" s="139" t="s">
        <v>11</v>
      </c>
      <c r="D112" s="79">
        <f t="shared" si="46"/>
        <v>61.93</v>
      </c>
      <c r="E112" s="79">
        <f t="shared" si="47"/>
        <v>0</v>
      </c>
      <c r="F112" s="81"/>
      <c r="G112" s="81"/>
      <c r="H112" s="81"/>
      <c r="I112" s="81"/>
      <c r="J112" s="81">
        <f t="shared" si="48"/>
        <v>61.93</v>
      </c>
      <c r="K112" s="79">
        <v>0</v>
      </c>
      <c r="L112" s="296">
        <v>61.93</v>
      </c>
      <c r="M112" s="81"/>
      <c r="N112" s="81"/>
      <c r="O112" s="81">
        <f t="shared" si="49"/>
        <v>0</v>
      </c>
      <c r="P112" s="81"/>
      <c r="Q112" s="79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</row>
    <row r="113" spans="1:34" ht="12.75">
      <c r="A113" s="100">
        <v>8</v>
      </c>
      <c r="B113" s="112" t="s">
        <v>287</v>
      </c>
      <c r="C113" s="139" t="s">
        <v>17</v>
      </c>
      <c r="D113" s="79">
        <f t="shared" si="46"/>
        <v>0.146</v>
      </c>
      <c r="E113" s="79">
        <f t="shared" si="47"/>
        <v>0</v>
      </c>
      <c r="F113" s="81"/>
      <c r="G113" s="81"/>
      <c r="H113" s="81"/>
      <c r="I113" s="81"/>
      <c r="J113" s="81">
        <f t="shared" si="48"/>
        <v>0.146</v>
      </c>
      <c r="K113" s="79">
        <v>0</v>
      </c>
      <c r="L113" s="296">
        <v>0.146</v>
      </c>
      <c r="M113" s="81"/>
      <c r="N113" s="81"/>
      <c r="O113" s="81">
        <f t="shared" si="49"/>
        <v>0</v>
      </c>
      <c r="P113" s="81"/>
      <c r="Q113" s="79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</row>
    <row r="114" spans="1:34" ht="12.75">
      <c r="A114" s="100"/>
      <c r="B114" s="112"/>
      <c r="C114" s="139" t="s">
        <v>11</v>
      </c>
      <c r="D114" s="79">
        <f t="shared" si="46"/>
        <v>58.02</v>
      </c>
      <c r="E114" s="79">
        <f t="shared" si="47"/>
        <v>0</v>
      </c>
      <c r="F114" s="81"/>
      <c r="G114" s="81"/>
      <c r="H114" s="81"/>
      <c r="I114" s="81"/>
      <c r="J114" s="81">
        <f t="shared" si="48"/>
        <v>58.02</v>
      </c>
      <c r="K114" s="79">
        <v>0</v>
      </c>
      <c r="L114" s="296">
        <v>58.02</v>
      </c>
      <c r="M114" s="81"/>
      <c r="N114" s="81"/>
      <c r="O114" s="81">
        <f t="shared" si="49"/>
        <v>0</v>
      </c>
      <c r="P114" s="81"/>
      <c r="Q114" s="79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</row>
    <row r="115" spans="1:34" ht="12.75">
      <c r="A115" s="100">
        <v>9</v>
      </c>
      <c r="B115" s="112" t="s">
        <v>259</v>
      </c>
      <c r="C115" s="139" t="s">
        <v>17</v>
      </c>
      <c r="D115" s="79">
        <f t="shared" si="46"/>
        <v>0.745</v>
      </c>
      <c r="E115" s="79">
        <f t="shared" si="47"/>
        <v>0</v>
      </c>
      <c r="F115" s="81"/>
      <c r="G115" s="81"/>
      <c r="H115" s="81"/>
      <c r="I115" s="81"/>
      <c r="J115" s="81">
        <f t="shared" si="48"/>
        <v>0.745</v>
      </c>
      <c r="K115" s="79">
        <v>0</v>
      </c>
      <c r="L115" s="296">
        <v>0.745</v>
      </c>
      <c r="M115" s="81"/>
      <c r="N115" s="81"/>
      <c r="O115" s="81">
        <f t="shared" si="49"/>
        <v>0</v>
      </c>
      <c r="P115" s="81"/>
      <c r="Q115" s="79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</row>
    <row r="116" spans="1:34" ht="12.75">
      <c r="A116" s="100"/>
      <c r="B116" s="112"/>
      <c r="C116" s="139" t="s">
        <v>11</v>
      </c>
      <c r="D116" s="79">
        <f t="shared" si="46"/>
        <v>285.58</v>
      </c>
      <c r="E116" s="79">
        <f t="shared" si="47"/>
        <v>0</v>
      </c>
      <c r="F116" s="81"/>
      <c r="G116" s="81"/>
      <c r="H116" s="81"/>
      <c r="I116" s="81"/>
      <c r="J116" s="81">
        <f t="shared" si="48"/>
        <v>285.58</v>
      </c>
      <c r="K116" s="79">
        <v>0</v>
      </c>
      <c r="L116" s="296">
        <v>285.58</v>
      </c>
      <c r="M116" s="81"/>
      <c r="N116" s="81"/>
      <c r="O116" s="81">
        <f t="shared" si="49"/>
        <v>0</v>
      </c>
      <c r="P116" s="81"/>
      <c r="Q116" s="79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</row>
    <row r="117" spans="1:34" ht="12.75">
      <c r="A117" s="100">
        <v>10</v>
      </c>
      <c r="B117" s="112" t="s">
        <v>269</v>
      </c>
      <c r="C117" s="139" t="s">
        <v>17</v>
      </c>
      <c r="D117" s="79">
        <f t="shared" si="46"/>
        <v>0.084</v>
      </c>
      <c r="E117" s="79">
        <f t="shared" si="47"/>
        <v>0</v>
      </c>
      <c r="F117" s="81"/>
      <c r="G117" s="81"/>
      <c r="H117" s="81"/>
      <c r="I117" s="81"/>
      <c r="J117" s="81">
        <f t="shared" si="48"/>
        <v>0.084</v>
      </c>
      <c r="K117" s="79">
        <v>0</v>
      </c>
      <c r="L117" s="296">
        <v>0.084</v>
      </c>
      <c r="M117" s="81"/>
      <c r="N117" s="81"/>
      <c r="O117" s="81">
        <f t="shared" si="49"/>
        <v>0</v>
      </c>
      <c r="P117" s="81"/>
      <c r="Q117" s="79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</row>
    <row r="118" spans="1:34" ht="12.75">
      <c r="A118" s="100"/>
      <c r="B118" s="112"/>
      <c r="C118" s="139" t="s">
        <v>11</v>
      </c>
      <c r="D118" s="79">
        <f t="shared" si="46"/>
        <v>31.92</v>
      </c>
      <c r="E118" s="79">
        <f t="shared" si="47"/>
        <v>0</v>
      </c>
      <c r="F118" s="81"/>
      <c r="G118" s="81"/>
      <c r="H118" s="81"/>
      <c r="I118" s="81"/>
      <c r="J118" s="81">
        <f t="shared" si="48"/>
        <v>31.92</v>
      </c>
      <c r="K118" s="79">
        <v>0</v>
      </c>
      <c r="L118" s="296">
        <v>31.92</v>
      </c>
      <c r="M118" s="81"/>
      <c r="N118" s="81"/>
      <c r="O118" s="81">
        <f t="shared" si="49"/>
        <v>0</v>
      </c>
      <c r="P118" s="81"/>
      <c r="Q118" s="79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</row>
    <row r="119" spans="1:34" ht="12.75">
      <c r="A119" s="100">
        <v>11</v>
      </c>
      <c r="B119" s="112" t="s">
        <v>270</v>
      </c>
      <c r="C119" s="139" t="s">
        <v>17</v>
      </c>
      <c r="D119" s="79">
        <f t="shared" si="46"/>
        <v>0.11</v>
      </c>
      <c r="E119" s="79">
        <f t="shared" si="47"/>
        <v>0</v>
      </c>
      <c r="F119" s="81"/>
      <c r="G119" s="81"/>
      <c r="H119" s="81"/>
      <c r="I119" s="81"/>
      <c r="J119" s="81">
        <f t="shared" si="48"/>
        <v>0.11</v>
      </c>
      <c r="K119" s="79">
        <v>0</v>
      </c>
      <c r="L119" s="296">
        <v>0.11</v>
      </c>
      <c r="M119" s="81"/>
      <c r="N119" s="81"/>
      <c r="O119" s="81">
        <f t="shared" si="49"/>
        <v>0</v>
      </c>
      <c r="P119" s="81"/>
      <c r="Q119" s="79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</row>
    <row r="120" spans="1:34" ht="12.75">
      <c r="A120" s="100"/>
      <c r="B120" s="112"/>
      <c r="C120" s="139" t="s">
        <v>11</v>
      </c>
      <c r="D120" s="79">
        <f t="shared" si="46"/>
        <v>41.8</v>
      </c>
      <c r="E120" s="79">
        <f t="shared" si="47"/>
        <v>0</v>
      </c>
      <c r="F120" s="81"/>
      <c r="G120" s="81"/>
      <c r="H120" s="81"/>
      <c r="I120" s="81"/>
      <c r="J120" s="81">
        <f t="shared" si="48"/>
        <v>41.8</v>
      </c>
      <c r="K120" s="79">
        <v>0</v>
      </c>
      <c r="L120" s="296">
        <v>41.8</v>
      </c>
      <c r="M120" s="81"/>
      <c r="N120" s="81"/>
      <c r="O120" s="81">
        <f t="shared" si="49"/>
        <v>0</v>
      </c>
      <c r="P120" s="81"/>
      <c r="Q120" s="79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</row>
    <row r="121" spans="1:34" ht="12.75">
      <c r="A121" s="100">
        <v>12</v>
      </c>
      <c r="B121" s="112" t="s">
        <v>271</v>
      </c>
      <c r="C121" s="139" t="s">
        <v>17</v>
      </c>
      <c r="D121" s="79">
        <f t="shared" si="46"/>
        <v>0.19</v>
      </c>
      <c r="E121" s="79">
        <f t="shared" si="47"/>
        <v>0</v>
      </c>
      <c r="F121" s="81"/>
      <c r="G121" s="81"/>
      <c r="H121" s="81"/>
      <c r="I121" s="81"/>
      <c r="J121" s="81">
        <f t="shared" si="48"/>
        <v>0.19</v>
      </c>
      <c r="K121" s="79">
        <v>0</v>
      </c>
      <c r="L121" s="296">
        <v>0.19</v>
      </c>
      <c r="M121" s="81"/>
      <c r="N121" s="81"/>
      <c r="O121" s="81">
        <f t="shared" si="49"/>
        <v>0</v>
      </c>
      <c r="P121" s="81"/>
      <c r="Q121" s="79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</row>
    <row r="122" spans="1:34" ht="12.75">
      <c r="A122" s="100"/>
      <c r="B122" s="112"/>
      <c r="C122" s="139" t="s">
        <v>11</v>
      </c>
      <c r="D122" s="79">
        <f t="shared" si="46"/>
        <v>76.06</v>
      </c>
      <c r="E122" s="79">
        <f t="shared" si="47"/>
        <v>0</v>
      </c>
      <c r="F122" s="81"/>
      <c r="G122" s="81"/>
      <c r="H122" s="81"/>
      <c r="I122" s="81"/>
      <c r="J122" s="81">
        <f t="shared" si="48"/>
        <v>76.06</v>
      </c>
      <c r="K122" s="79">
        <v>0</v>
      </c>
      <c r="L122" s="296">
        <v>76.06</v>
      </c>
      <c r="M122" s="81"/>
      <c r="N122" s="81"/>
      <c r="O122" s="81">
        <f t="shared" si="49"/>
        <v>0</v>
      </c>
      <c r="P122" s="81"/>
      <c r="Q122" s="79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</row>
    <row r="123" spans="1:34" ht="12.75">
      <c r="A123" s="100">
        <v>13</v>
      </c>
      <c r="B123" s="112" t="s">
        <v>272</v>
      </c>
      <c r="C123" s="139" t="s">
        <v>17</v>
      </c>
      <c r="D123" s="79">
        <f t="shared" si="46"/>
        <v>0.13</v>
      </c>
      <c r="E123" s="79">
        <f t="shared" si="47"/>
        <v>0</v>
      </c>
      <c r="F123" s="81"/>
      <c r="G123" s="81"/>
      <c r="H123" s="81"/>
      <c r="I123" s="81"/>
      <c r="J123" s="81">
        <f t="shared" si="48"/>
        <v>0.13</v>
      </c>
      <c r="K123" s="79">
        <v>0</v>
      </c>
      <c r="L123" s="296">
        <v>0.13</v>
      </c>
      <c r="M123" s="81"/>
      <c r="N123" s="81"/>
      <c r="O123" s="81">
        <f t="shared" si="49"/>
        <v>0</v>
      </c>
      <c r="P123" s="81"/>
      <c r="Q123" s="79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</row>
    <row r="124" spans="1:34" ht="12.75">
      <c r="A124" s="100"/>
      <c r="B124" s="112"/>
      <c r="C124" s="139" t="s">
        <v>11</v>
      </c>
      <c r="D124" s="79">
        <f t="shared" si="46"/>
        <v>52.16</v>
      </c>
      <c r="E124" s="79">
        <f t="shared" si="47"/>
        <v>0</v>
      </c>
      <c r="F124" s="81"/>
      <c r="G124" s="81"/>
      <c r="H124" s="81"/>
      <c r="I124" s="81"/>
      <c r="J124" s="81">
        <f t="shared" si="48"/>
        <v>52.16</v>
      </c>
      <c r="K124" s="79">
        <v>0</v>
      </c>
      <c r="L124" s="296">
        <v>52.16</v>
      </c>
      <c r="M124" s="81"/>
      <c r="N124" s="81"/>
      <c r="O124" s="81">
        <f t="shared" si="49"/>
        <v>0</v>
      </c>
      <c r="P124" s="81"/>
      <c r="Q124" s="79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</row>
    <row r="125" spans="1:34" ht="12.75">
      <c r="A125" s="100">
        <v>14</v>
      </c>
      <c r="B125" s="112" t="s">
        <v>273</v>
      </c>
      <c r="C125" s="139" t="s">
        <v>17</v>
      </c>
      <c r="D125" s="79">
        <f t="shared" si="46"/>
        <v>0.199</v>
      </c>
      <c r="E125" s="79">
        <f t="shared" si="47"/>
        <v>0</v>
      </c>
      <c r="F125" s="81"/>
      <c r="G125" s="81"/>
      <c r="H125" s="81"/>
      <c r="I125" s="81"/>
      <c r="J125" s="81">
        <f t="shared" si="48"/>
        <v>0.199</v>
      </c>
      <c r="K125" s="79">
        <v>0</v>
      </c>
      <c r="L125" s="296">
        <v>0.199</v>
      </c>
      <c r="M125" s="81"/>
      <c r="N125" s="81"/>
      <c r="O125" s="81">
        <f t="shared" si="49"/>
        <v>0</v>
      </c>
      <c r="P125" s="81"/>
      <c r="Q125" s="79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</row>
    <row r="126" spans="1:34" ht="12.75">
      <c r="A126" s="100"/>
      <c r="B126" s="112"/>
      <c r="C126" s="139" t="s">
        <v>11</v>
      </c>
      <c r="D126" s="79">
        <f t="shared" si="46"/>
        <v>81.08</v>
      </c>
      <c r="E126" s="79">
        <f t="shared" si="47"/>
        <v>0</v>
      </c>
      <c r="F126" s="81"/>
      <c r="G126" s="81"/>
      <c r="H126" s="81"/>
      <c r="I126" s="81"/>
      <c r="J126" s="81">
        <f t="shared" si="48"/>
        <v>81.08</v>
      </c>
      <c r="K126" s="79">
        <v>0</v>
      </c>
      <c r="L126" s="296">
        <v>81.08</v>
      </c>
      <c r="M126" s="81"/>
      <c r="N126" s="81"/>
      <c r="O126" s="81">
        <f t="shared" si="49"/>
        <v>0</v>
      </c>
      <c r="P126" s="81"/>
      <c r="Q126" s="79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</row>
    <row r="127" spans="1:34" ht="12.75">
      <c r="A127" s="100">
        <v>15</v>
      </c>
      <c r="B127" s="112" t="s">
        <v>261</v>
      </c>
      <c r="C127" s="139" t="s">
        <v>17</v>
      </c>
      <c r="D127" s="79">
        <f t="shared" si="46"/>
        <v>0.09</v>
      </c>
      <c r="E127" s="79">
        <f t="shared" si="47"/>
        <v>0</v>
      </c>
      <c r="F127" s="81"/>
      <c r="G127" s="81"/>
      <c r="H127" s="81"/>
      <c r="I127" s="81"/>
      <c r="J127" s="81">
        <f t="shared" si="48"/>
        <v>0.09</v>
      </c>
      <c r="K127" s="79">
        <v>0</v>
      </c>
      <c r="L127" s="296">
        <v>0.09</v>
      </c>
      <c r="M127" s="81"/>
      <c r="N127" s="81"/>
      <c r="O127" s="81">
        <f t="shared" si="49"/>
        <v>0</v>
      </c>
      <c r="P127" s="81"/>
      <c r="Q127" s="79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</row>
    <row r="128" spans="1:34" ht="12.75">
      <c r="A128" s="100"/>
      <c r="B128" s="112"/>
      <c r="C128" s="139" t="s">
        <v>11</v>
      </c>
      <c r="D128" s="79">
        <f t="shared" si="46"/>
        <v>34.2</v>
      </c>
      <c r="E128" s="79">
        <f t="shared" si="47"/>
        <v>0</v>
      </c>
      <c r="F128" s="81"/>
      <c r="G128" s="81"/>
      <c r="H128" s="81"/>
      <c r="I128" s="81"/>
      <c r="J128" s="81">
        <f t="shared" si="48"/>
        <v>34.2</v>
      </c>
      <c r="K128" s="79">
        <v>0</v>
      </c>
      <c r="L128" s="296">
        <v>34.2</v>
      </c>
      <c r="M128" s="81"/>
      <c r="N128" s="81"/>
      <c r="O128" s="81">
        <f t="shared" si="49"/>
        <v>0</v>
      </c>
      <c r="P128" s="81"/>
      <c r="Q128" s="79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</row>
    <row r="129" spans="1:34" ht="12.75">
      <c r="A129" s="100">
        <v>16</v>
      </c>
      <c r="B129" s="112" t="s">
        <v>274</v>
      </c>
      <c r="C129" s="139" t="s">
        <v>17</v>
      </c>
      <c r="D129" s="79">
        <f t="shared" si="46"/>
        <v>0.294</v>
      </c>
      <c r="E129" s="79">
        <f t="shared" si="47"/>
        <v>0</v>
      </c>
      <c r="F129" s="81"/>
      <c r="G129" s="81"/>
      <c r="H129" s="81"/>
      <c r="I129" s="81"/>
      <c r="J129" s="81">
        <f t="shared" si="48"/>
        <v>0.294</v>
      </c>
      <c r="K129" s="79">
        <v>0</v>
      </c>
      <c r="L129" s="296">
        <v>0.294</v>
      </c>
      <c r="M129" s="81"/>
      <c r="N129" s="81"/>
      <c r="O129" s="81">
        <f t="shared" si="49"/>
        <v>0</v>
      </c>
      <c r="P129" s="81"/>
      <c r="Q129" s="79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</row>
    <row r="130" spans="1:34" ht="12.75">
      <c r="A130" s="100"/>
      <c r="B130" s="112"/>
      <c r="C130" s="139" t="s">
        <v>11</v>
      </c>
      <c r="D130" s="79">
        <f t="shared" si="46"/>
        <v>111.72</v>
      </c>
      <c r="E130" s="79">
        <f t="shared" si="47"/>
        <v>0</v>
      </c>
      <c r="F130" s="81"/>
      <c r="G130" s="81"/>
      <c r="H130" s="81"/>
      <c r="I130" s="81"/>
      <c r="J130" s="81">
        <f t="shared" si="48"/>
        <v>111.72</v>
      </c>
      <c r="K130" s="79">
        <v>0</v>
      </c>
      <c r="L130" s="296">
        <v>111.72</v>
      </c>
      <c r="M130" s="81"/>
      <c r="N130" s="81"/>
      <c r="O130" s="81">
        <f t="shared" si="49"/>
        <v>0</v>
      </c>
      <c r="P130" s="81"/>
      <c r="Q130" s="79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</row>
    <row r="131" spans="1:34" ht="12.75">
      <c r="A131" s="100">
        <v>17</v>
      </c>
      <c r="B131" s="112" t="s">
        <v>275</v>
      </c>
      <c r="C131" s="139" t="s">
        <v>17</v>
      </c>
      <c r="D131" s="79">
        <f t="shared" si="46"/>
        <v>0.084</v>
      </c>
      <c r="E131" s="79">
        <f t="shared" si="47"/>
        <v>0</v>
      </c>
      <c r="F131" s="81"/>
      <c r="G131" s="81"/>
      <c r="H131" s="81"/>
      <c r="I131" s="81"/>
      <c r="J131" s="81">
        <f t="shared" si="48"/>
        <v>0.084</v>
      </c>
      <c r="K131" s="79">
        <v>0</v>
      </c>
      <c r="L131" s="296">
        <v>0.084</v>
      </c>
      <c r="M131" s="81"/>
      <c r="N131" s="81"/>
      <c r="O131" s="81">
        <f t="shared" si="49"/>
        <v>0</v>
      </c>
      <c r="P131" s="81"/>
      <c r="Q131" s="79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</row>
    <row r="132" spans="1:34" ht="12.75">
      <c r="A132" s="100"/>
      <c r="B132" s="112"/>
      <c r="C132" s="139" t="s">
        <v>11</v>
      </c>
      <c r="D132" s="79">
        <f t="shared" si="46"/>
        <v>35.59</v>
      </c>
      <c r="E132" s="79">
        <f t="shared" si="47"/>
        <v>0</v>
      </c>
      <c r="F132" s="81"/>
      <c r="G132" s="81"/>
      <c r="H132" s="81"/>
      <c r="I132" s="81"/>
      <c r="J132" s="81">
        <f t="shared" si="48"/>
        <v>35.59</v>
      </c>
      <c r="K132" s="79">
        <v>0</v>
      </c>
      <c r="L132" s="296">
        <v>35.59</v>
      </c>
      <c r="M132" s="81"/>
      <c r="N132" s="81"/>
      <c r="O132" s="81">
        <f t="shared" si="49"/>
        <v>0</v>
      </c>
      <c r="P132" s="81"/>
      <c r="Q132" s="79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</row>
    <row r="133" spans="1:34" ht="12.75">
      <c r="A133" s="100">
        <v>18</v>
      </c>
      <c r="B133" s="112" t="s">
        <v>276</v>
      </c>
      <c r="C133" s="139" t="s">
        <v>17</v>
      </c>
      <c r="D133" s="79">
        <f t="shared" si="46"/>
        <v>0.121</v>
      </c>
      <c r="E133" s="79">
        <f t="shared" si="47"/>
        <v>0</v>
      </c>
      <c r="F133" s="81"/>
      <c r="G133" s="81"/>
      <c r="H133" s="81"/>
      <c r="I133" s="81"/>
      <c r="J133" s="81">
        <f t="shared" si="48"/>
        <v>0.121</v>
      </c>
      <c r="K133" s="79">
        <v>0</v>
      </c>
      <c r="L133" s="296">
        <v>0.121</v>
      </c>
      <c r="M133" s="81"/>
      <c r="N133" s="81"/>
      <c r="O133" s="81">
        <f t="shared" si="49"/>
        <v>0</v>
      </c>
      <c r="P133" s="81"/>
      <c r="Q133" s="79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</row>
    <row r="134" spans="1:34" ht="12.75">
      <c r="A134" s="100"/>
      <c r="B134" s="112"/>
      <c r="C134" s="139" t="s">
        <v>11</v>
      </c>
      <c r="D134" s="79">
        <f t="shared" si="46"/>
        <v>46.81</v>
      </c>
      <c r="E134" s="79">
        <f t="shared" si="47"/>
        <v>0</v>
      </c>
      <c r="F134" s="81"/>
      <c r="G134" s="81"/>
      <c r="H134" s="81"/>
      <c r="I134" s="81"/>
      <c r="J134" s="81">
        <f t="shared" si="48"/>
        <v>46.81</v>
      </c>
      <c r="K134" s="79">
        <v>0</v>
      </c>
      <c r="L134" s="296">
        <v>46.81</v>
      </c>
      <c r="M134" s="81"/>
      <c r="N134" s="81"/>
      <c r="O134" s="81">
        <f t="shared" si="49"/>
        <v>0</v>
      </c>
      <c r="P134" s="81"/>
      <c r="Q134" s="79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</row>
    <row r="135" spans="1:34" ht="12.75">
      <c r="A135" s="100">
        <v>19</v>
      </c>
      <c r="B135" s="112" t="s">
        <v>277</v>
      </c>
      <c r="C135" s="139" t="s">
        <v>17</v>
      </c>
      <c r="D135" s="79">
        <f t="shared" si="46"/>
        <v>0.396</v>
      </c>
      <c r="E135" s="79">
        <f t="shared" si="47"/>
        <v>0</v>
      </c>
      <c r="F135" s="81"/>
      <c r="G135" s="81"/>
      <c r="H135" s="81"/>
      <c r="I135" s="81"/>
      <c r="J135" s="81">
        <f t="shared" si="48"/>
        <v>0.396</v>
      </c>
      <c r="K135" s="79">
        <v>0</v>
      </c>
      <c r="L135" s="296">
        <v>0.396</v>
      </c>
      <c r="M135" s="81"/>
      <c r="N135" s="81"/>
      <c r="O135" s="81">
        <f t="shared" si="49"/>
        <v>0</v>
      </c>
      <c r="P135" s="81"/>
      <c r="Q135" s="79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</row>
    <row r="136" spans="1:34" ht="12.75">
      <c r="A136" s="100"/>
      <c r="B136" s="112"/>
      <c r="C136" s="139" t="s">
        <v>11</v>
      </c>
      <c r="D136" s="79">
        <f t="shared" si="46"/>
        <v>153.79</v>
      </c>
      <c r="E136" s="79">
        <f t="shared" si="47"/>
        <v>0</v>
      </c>
      <c r="F136" s="81"/>
      <c r="G136" s="81"/>
      <c r="H136" s="81"/>
      <c r="I136" s="81"/>
      <c r="J136" s="81">
        <f t="shared" si="48"/>
        <v>153.79</v>
      </c>
      <c r="K136" s="79">
        <v>0</v>
      </c>
      <c r="L136" s="296">
        <v>153.79</v>
      </c>
      <c r="M136" s="81"/>
      <c r="N136" s="81"/>
      <c r="O136" s="81">
        <f t="shared" si="49"/>
        <v>0</v>
      </c>
      <c r="P136" s="81"/>
      <c r="Q136" s="79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</row>
    <row r="137" spans="1:34" ht="12.75">
      <c r="A137" s="100">
        <v>20</v>
      </c>
      <c r="B137" s="112" t="s">
        <v>278</v>
      </c>
      <c r="C137" s="139" t="s">
        <v>17</v>
      </c>
      <c r="D137" s="79">
        <f t="shared" si="46"/>
        <v>0.078</v>
      </c>
      <c r="E137" s="79">
        <f t="shared" si="47"/>
        <v>0</v>
      </c>
      <c r="F137" s="81"/>
      <c r="G137" s="81"/>
      <c r="H137" s="81"/>
      <c r="I137" s="81"/>
      <c r="J137" s="81">
        <f t="shared" si="48"/>
        <v>0.078</v>
      </c>
      <c r="K137" s="79">
        <v>0</v>
      </c>
      <c r="L137" s="296">
        <v>0.078</v>
      </c>
      <c r="M137" s="81"/>
      <c r="N137" s="81"/>
      <c r="O137" s="81">
        <f t="shared" si="49"/>
        <v>0</v>
      </c>
      <c r="P137" s="81"/>
      <c r="Q137" s="79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</row>
    <row r="138" spans="1:34" ht="12.75">
      <c r="A138" s="100"/>
      <c r="B138" s="112"/>
      <c r="C138" s="139" t="s">
        <v>11</v>
      </c>
      <c r="D138" s="79">
        <f t="shared" si="46"/>
        <v>30.63</v>
      </c>
      <c r="E138" s="79">
        <f t="shared" si="47"/>
        <v>0</v>
      </c>
      <c r="F138" s="81"/>
      <c r="G138" s="81"/>
      <c r="H138" s="81"/>
      <c r="I138" s="81"/>
      <c r="J138" s="81">
        <f t="shared" si="48"/>
        <v>30.63</v>
      </c>
      <c r="K138" s="79">
        <v>0</v>
      </c>
      <c r="L138" s="296">
        <v>30.63</v>
      </c>
      <c r="M138" s="81"/>
      <c r="N138" s="81"/>
      <c r="O138" s="81">
        <f t="shared" si="49"/>
        <v>0</v>
      </c>
      <c r="P138" s="81"/>
      <c r="Q138" s="79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</row>
    <row r="139" spans="1:34" ht="12.75">
      <c r="A139" s="100">
        <v>21</v>
      </c>
      <c r="B139" s="112" t="s">
        <v>279</v>
      </c>
      <c r="C139" s="139" t="s">
        <v>17</v>
      </c>
      <c r="D139" s="79">
        <f t="shared" si="46"/>
        <v>0.05</v>
      </c>
      <c r="E139" s="79">
        <f t="shared" si="47"/>
        <v>0</v>
      </c>
      <c r="F139" s="81"/>
      <c r="G139" s="81"/>
      <c r="H139" s="81"/>
      <c r="I139" s="81"/>
      <c r="J139" s="81">
        <f t="shared" si="48"/>
        <v>0.05</v>
      </c>
      <c r="K139" s="79">
        <v>0</v>
      </c>
      <c r="L139" s="296">
        <v>0.05</v>
      </c>
      <c r="M139" s="81"/>
      <c r="N139" s="81"/>
      <c r="O139" s="81">
        <f t="shared" si="49"/>
        <v>0</v>
      </c>
      <c r="P139" s="81"/>
      <c r="Q139" s="79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</row>
    <row r="140" spans="1:34" ht="12.75">
      <c r="A140" s="100"/>
      <c r="B140" s="112"/>
      <c r="C140" s="139" t="s">
        <v>11</v>
      </c>
      <c r="D140" s="79">
        <f t="shared" si="46"/>
        <v>19</v>
      </c>
      <c r="E140" s="79">
        <f t="shared" si="47"/>
        <v>0</v>
      </c>
      <c r="F140" s="81"/>
      <c r="G140" s="81"/>
      <c r="H140" s="81"/>
      <c r="I140" s="81"/>
      <c r="J140" s="81">
        <f t="shared" si="48"/>
        <v>19</v>
      </c>
      <c r="K140" s="79">
        <v>0</v>
      </c>
      <c r="L140" s="296">
        <v>19</v>
      </c>
      <c r="M140" s="81"/>
      <c r="N140" s="81"/>
      <c r="O140" s="81">
        <f t="shared" si="49"/>
        <v>0</v>
      </c>
      <c r="P140" s="81"/>
      <c r="Q140" s="79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</row>
    <row r="141" spans="1:34" ht="12.75">
      <c r="A141" s="100">
        <v>22</v>
      </c>
      <c r="B141" s="112" t="s">
        <v>280</v>
      </c>
      <c r="C141" s="139" t="s">
        <v>17</v>
      </c>
      <c r="D141" s="79">
        <f t="shared" si="46"/>
        <v>0.079</v>
      </c>
      <c r="E141" s="79">
        <f t="shared" si="47"/>
        <v>0</v>
      </c>
      <c r="F141" s="81"/>
      <c r="G141" s="81"/>
      <c r="H141" s="81"/>
      <c r="I141" s="81"/>
      <c r="J141" s="81">
        <f t="shared" si="48"/>
        <v>0.079</v>
      </c>
      <c r="K141" s="79">
        <v>0</v>
      </c>
      <c r="L141" s="296">
        <v>0.079</v>
      </c>
      <c r="M141" s="81"/>
      <c r="N141" s="81"/>
      <c r="O141" s="81">
        <f t="shared" si="49"/>
        <v>0</v>
      </c>
      <c r="P141" s="81"/>
      <c r="Q141" s="79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</row>
    <row r="142" spans="1:34" ht="12.75">
      <c r="A142" s="100"/>
      <c r="B142" s="112"/>
      <c r="C142" s="138" t="s">
        <v>11</v>
      </c>
      <c r="D142" s="79">
        <f t="shared" si="46"/>
        <v>31.62</v>
      </c>
      <c r="E142" s="79">
        <f t="shared" si="47"/>
        <v>0</v>
      </c>
      <c r="F142" s="81"/>
      <c r="G142" s="81"/>
      <c r="H142" s="81"/>
      <c r="I142" s="81"/>
      <c r="J142" s="81">
        <f t="shared" si="48"/>
        <v>31.62</v>
      </c>
      <c r="K142" s="79">
        <v>0</v>
      </c>
      <c r="L142" s="296">
        <v>31.62</v>
      </c>
      <c r="M142" s="81"/>
      <c r="N142" s="81"/>
      <c r="O142" s="81">
        <f t="shared" si="49"/>
        <v>0</v>
      </c>
      <c r="P142" s="81"/>
      <c r="Q142" s="79"/>
      <c r="R142" s="81">
        <f aca="true" t="shared" si="50" ref="R142:R148">S142</f>
        <v>0</v>
      </c>
      <c r="S142" s="81"/>
      <c r="T142" s="81"/>
      <c r="U142" s="81">
        <f aca="true" t="shared" si="51" ref="U142:U148">V142</f>
        <v>0</v>
      </c>
      <c r="V142" s="81"/>
      <c r="W142" s="81"/>
      <c r="X142" s="81">
        <f aca="true" t="shared" si="52" ref="X142:X148">Y142+Z142</f>
        <v>0</v>
      </c>
      <c r="Y142" s="81"/>
      <c r="Z142" s="81"/>
      <c r="AA142" s="81"/>
      <c r="AB142" s="81"/>
      <c r="AC142" s="81">
        <f aca="true" t="shared" si="53" ref="AC142:AC148">AD142</f>
        <v>0</v>
      </c>
      <c r="AD142" s="81"/>
      <c r="AE142" s="81"/>
      <c r="AF142" s="81">
        <f aca="true" t="shared" si="54" ref="AF142:AF148">AG142</f>
        <v>0</v>
      </c>
      <c r="AG142" s="81"/>
      <c r="AH142" s="81"/>
    </row>
    <row r="143" spans="1:34" ht="12.75">
      <c r="A143" s="100">
        <v>23</v>
      </c>
      <c r="B143" s="112" t="s">
        <v>281</v>
      </c>
      <c r="C143" s="122" t="s">
        <v>17</v>
      </c>
      <c r="D143" s="79">
        <f t="shared" si="46"/>
        <v>0.465</v>
      </c>
      <c r="E143" s="79">
        <f t="shared" si="47"/>
        <v>0</v>
      </c>
      <c r="F143" s="81"/>
      <c r="G143" s="81"/>
      <c r="H143" s="81"/>
      <c r="I143" s="81"/>
      <c r="J143" s="81">
        <f t="shared" si="48"/>
        <v>0.465</v>
      </c>
      <c r="K143" s="90"/>
      <c r="L143" s="296">
        <v>0.465</v>
      </c>
      <c r="M143" s="81"/>
      <c r="N143" s="81"/>
      <c r="O143" s="81">
        <f t="shared" si="49"/>
        <v>0</v>
      </c>
      <c r="P143" s="81"/>
      <c r="Q143" s="79"/>
      <c r="R143" s="81">
        <f t="shared" si="50"/>
        <v>0</v>
      </c>
      <c r="S143" s="81"/>
      <c r="T143" s="81"/>
      <c r="U143" s="81">
        <f t="shared" si="51"/>
        <v>0</v>
      </c>
      <c r="V143" s="81"/>
      <c r="W143" s="81"/>
      <c r="X143" s="81">
        <f t="shared" si="52"/>
        <v>0</v>
      </c>
      <c r="Y143" s="81"/>
      <c r="Z143" s="81"/>
      <c r="AA143" s="81"/>
      <c r="AB143" s="81"/>
      <c r="AC143" s="81">
        <f t="shared" si="53"/>
        <v>0</v>
      </c>
      <c r="AD143" s="81"/>
      <c r="AE143" s="81"/>
      <c r="AF143" s="81">
        <f t="shared" si="54"/>
        <v>0</v>
      </c>
      <c r="AG143" s="81"/>
      <c r="AH143" s="81"/>
    </row>
    <row r="144" spans="1:34" ht="12.75">
      <c r="A144" s="100"/>
      <c r="B144" s="112"/>
      <c r="C144" s="124" t="s">
        <v>11</v>
      </c>
      <c r="D144" s="79">
        <f t="shared" si="46"/>
        <v>177.53</v>
      </c>
      <c r="E144" s="79">
        <f t="shared" si="47"/>
        <v>0</v>
      </c>
      <c r="F144" s="81"/>
      <c r="G144" s="81"/>
      <c r="H144" s="81"/>
      <c r="I144" s="81"/>
      <c r="J144" s="81">
        <f t="shared" si="48"/>
        <v>177.53</v>
      </c>
      <c r="K144" s="90"/>
      <c r="L144" s="296">
        <v>177.53</v>
      </c>
      <c r="M144" s="81"/>
      <c r="N144" s="81"/>
      <c r="O144" s="81">
        <f t="shared" si="49"/>
        <v>0</v>
      </c>
      <c r="P144" s="81"/>
      <c r="Q144" s="79"/>
      <c r="R144" s="81">
        <f t="shared" si="50"/>
        <v>0</v>
      </c>
      <c r="S144" s="81"/>
      <c r="T144" s="81"/>
      <c r="U144" s="81">
        <f t="shared" si="51"/>
        <v>0</v>
      </c>
      <c r="V144" s="81"/>
      <c r="W144" s="81"/>
      <c r="X144" s="81">
        <f t="shared" si="52"/>
        <v>0</v>
      </c>
      <c r="Y144" s="81"/>
      <c r="Z144" s="81"/>
      <c r="AA144" s="81"/>
      <c r="AB144" s="81"/>
      <c r="AC144" s="81">
        <f t="shared" si="53"/>
        <v>0</v>
      </c>
      <c r="AD144" s="81"/>
      <c r="AE144" s="81"/>
      <c r="AF144" s="81">
        <f t="shared" si="54"/>
        <v>0</v>
      </c>
      <c r="AG144" s="81"/>
      <c r="AH144" s="81"/>
    </row>
    <row r="145" spans="1:34" ht="12.75">
      <c r="A145" s="100">
        <v>24</v>
      </c>
      <c r="B145" s="112" t="s">
        <v>282</v>
      </c>
      <c r="C145" s="122" t="s">
        <v>17</v>
      </c>
      <c r="D145" s="79">
        <f t="shared" si="46"/>
        <v>0.145</v>
      </c>
      <c r="E145" s="79">
        <f t="shared" si="47"/>
        <v>0</v>
      </c>
      <c r="F145" s="81"/>
      <c r="G145" s="81"/>
      <c r="H145" s="81"/>
      <c r="I145" s="81"/>
      <c r="J145" s="81">
        <f t="shared" si="48"/>
        <v>0.145</v>
      </c>
      <c r="K145" s="90"/>
      <c r="L145" s="296">
        <v>0.145</v>
      </c>
      <c r="M145" s="81"/>
      <c r="N145" s="81"/>
      <c r="O145" s="81">
        <f t="shared" si="49"/>
        <v>0</v>
      </c>
      <c r="P145" s="81"/>
      <c r="Q145" s="79"/>
      <c r="R145" s="81">
        <f t="shared" si="50"/>
        <v>0</v>
      </c>
      <c r="S145" s="81"/>
      <c r="T145" s="81"/>
      <c r="U145" s="81">
        <f t="shared" si="51"/>
        <v>0</v>
      </c>
      <c r="V145" s="81"/>
      <c r="W145" s="81"/>
      <c r="X145" s="81">
        <f t="shared" si="52"/>
        <v>0</v>
      </c>
      <c r="Y145" s="81"/>
      <c r="Z145" s="81"/>
      <c r="AA145" s="81"/>
      <c r="AB145" s="81"/>
      <c r="AC145" s="81">
        <f t="shared" si="53"/>
        <v>0</v>
      </c>
      <c r="AD145" s="81"/>
      <c r="AE145" s="81"/>
      <c r="AF145" s="81">
        <f t="shared" si="54"/>
        <v>0</v>
      </c>
      <c r="AG145" s="81"/>
      <c r="AH145" s="81"/>
    </row>
    <row r="146" spans="1:34" ht="12.75">
      <c r="A146" s="100"/>
      <c r="B146" s="112"/>
      <c r="C146" s="124" t="s">
        <v>11</v>
      </c>
      <c r="D146" s="79">
        <f t="shared" si="46"/>
        <v>56.48</v>
      </c>
      <c r="E146" s="79">
        <f t="shared" si="47"/>
        <v>0</v>
      </c>
      <c r="F146" s="81"/>
      <c r="G146" s="81"/>
      <c r="H146" s="81"/>
      <c r="I146" s="81"/>
      <c r="J146" s="81">
        <f t="shared" si="48"/>
        <v>56.48</v>
      </c>
      <c r="K146" s="90"/>
      <c r="L146" s="296">
        <v>56.48</v>
      </c>
      <c r="M146" s="81"/>
      <c r="N146" s="81"/>
      <c r="O146" s="81">
        <f t="shared" si="49"/>
        <v>0</v>
      </c>
      <c r="P146" s="81"/>
      <c r="Q146" s="79"/>
      <c r="R146" s="81">
        <f t="shared" si="50"/>
        <v>0</v>
      </c>
      <c r="S146" s="81"/>
      <c r="T146" s="81"/>
      <c r="U146" s="81">
        <f t="shared" si="51"/>
        <v>0</v>
      </c>
      <c r="V146" s="81"/>
      <c r="W146" s="81"/>
      <c r="X146" s="81">
        <f t="shared" si="52"/>
        <v>0</v>
      </c>
      <c r="Y146" s="81"/>
      <c r="Z146" s="81"/>
      <c r="AA146" s="81"/>
      <c r="AB146" s="81"/>
      <c r="AC146" s="81">
        <f t="shared" si="53"/>
        <v>0</v>
      </c>
      <c r="AD146" s="81"/>
      <c r="AE146" s="81"/>
      <c r="AF146" s="81">
        <f t="shared" si="54"/>
        <v>0</v>
      </c>
      <c r="AG146" s="81"/>
      <c r="AH146" s="81"/>
    </row>
    <row r="147" spans="1:34" ht="12.75">
      <c r="A147" s="100">
        <v>25</v>
      </c>
      <c r="B147" s="112" t="s">
        <v>283</v>
      </c>
      <c r="C147" s="122" t="s">
        <v>17</v>
      </c>
      <c r="D147" s="79">
        <f t="shared" si="46"/>
        <v>0.112</v>
      </c>
      <c r="E147" s="79">
        <f t="shared" si="47"/>
        <v>0</v>
      </c>
      <c r="F147" s="81"/>
      <c r="G147" s="81"/>
      <c r="H147" s="81"/>
      <c r="I147" s="81"/>
      <c r="J147" s="81">
        <f t="shared" si="48"/>
        <v>0.112</v>
      </c>
      <c r="K147" s="90"/>
      <c r="L147" s="296">
        <v>0.112</v>
      </c>
      <c r="M147" s="81"/>
      <c r="N147" s="81"/>
      <c r="O147" s="81">
        <f t="shared" si="49"/>
        <v>0</v>
      </c>
      <c r="P147" s="81"/>
      <c r="Q147" s="79"/>
      <c r="R147" s="81">
        <f t="shared" si="50"/>
        <v>0</v>
      </c>
      <c r="S147" s="81"/>
      <c r="T147" s="81"/>
      <c r="U147" s="81">
        <f t="shared" si="51"/>
        <v>0</v>
      </c>
      <c r="V147" s="81"/>
      <c r="W147" s="81"/>
      <c r="X147" s="81">
        <f t="shared" si="52"/>
        <v>0</v>
      </c>
      <c r="Y147" s="81"/>
      <c r="Z147" s="81"/>
      <c r="AA147" s="81"/>
      <c r="AB147" s="81"/>
      <c r="AC147" s="81">
        <f t="shared" si="53"/>
        <v>0</v>
      </c>
      <c r="AD147" s="81"/>
      <c r="AE147" s="81"/>
      <c r="AF147" s="81">
        <f t="shared" si="54"/>
        <v>0</v>
      </c>
      <c r="AG147" s="81"/>
      <c r="AH147" s="81"/>
    </row>
    <row r="148" spans="1:34" ht="12.75">
      <c r="A148" s="100"/>
      <c r="B148" s="112"/>
      <c r="C148" s="124" t="s">
        <v>11</v>
      </c>
      <c r="D148" s="79">
        <f t="shared" si="46"/>
        <v>29.66</v>
      </c>
      <c r="E148" s="79">
        <f t="shared" si="47"/>
        <v>0</v>
      </c>
      <c r="F148" s="81"/>
      <c r="G148" s="81"/>
      <c r="H148" s="81"/>
      <c r="I148" s="81"/>
      <c r="J148" s="81">
        <f t="shared" si="48"/>
        <v>29.66</v>
      </c>
      <c r="K148" s="90"/>
      <c r="L148" s="296">
        <v>29.66</v>
      </c>
      <c r="M148" s="81"/>
      <c r="N148" s="81"/>
      <c r="O148" s="81">
        <f t="shared" si="49"/>
        <v>0</v>
      </c>
      <c r="P148" s="81"/>
      <c r="Q148" s="79"/>
      <c r="R148" s="81">
        <f t="shared" si="50"/>
        <v>0</v>
      </c>
      <c r="S148" s="81"/>
      <c r="T148" s="81"/>
      <c r="U148" s="81">
        <f t="shared" si="51"/>
        <v>0</v>
      </c>
      <c r="V148" s="81"/>
      <c r="W148" s="81"/>
      <c r="X148" s="81">
        <f t="shared" si="52"/>
        <v>0</v>
      </c>
      <c r="Y148" s="81"/>
      <c r="Z148" s="81"/>
      <c r="AA148" s="81"/>
      <c r="AB148" s="81"/>
      <c r="AC148" s="81">
        <f t="shared" si="53"/>
        <v>0</v>
      </c>
      <c r="AD148" s="81"/>
      <c r="AE148" s="81"/>
      <c r="AF148" s="81">
        <f t="shared" si="54"/>
        <v>0</v>
      </c>
      <c r="AG148" s="81"/>
      <c r="AH148" s="81"/>
    </row>
    <row r="149" spans="1:34" ht="12.75">
      <c r="A149" s="100">
        <v>26</v>
      </c>
      <c r="B149" s="112" t="s">
        <v>284</v>
      </c>
      <c r="C149" s="122" t="s">
        <v>17</v>
      </c>
      <c r="D149" s="79">
        <f t="shared" si="46"/>
        <v>0.1</v>
      </c>
      <c r="E149" s="79"/>
      <c r="F149" s="81"/>
      <c r="G149" s="81"/>
      <c r="H149" s="81"/>
      <c r="I149" s="81"/>
      <c r="J149" s="81">
        <f t="shared" si="48"/>
        <v>0.1</v>
      </c>
      <c r="K149" s="90"/>
      <c r="L149" s="296">
        <v>0.1</v>
      </c>
      <c r="M149" s="81"/>
      <c r="N149" s="81"/>
      <c r="O149" s="81"/>
      <c r="P149" s="81"/>
      <c r="Q149" s="79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</row>
    <row r="150" spans="1:34" ht="12.75">
      <c r="A150" s="100"/>
      <c r="B150" s="112"/>
      <c r="C150" s="124" t="s">
        <v>11</v>
      </c>
      <c r="D150" s="79">
        <f t="shared" si="46"/>
        <v>38</v>
      </c>
      <c r="E150" s="79"/>
      <c r="F150" s="81"/>
      <c r="G150" s="81"/>
      <c r="H150" s="81"/>
      <c r="I150" s="81"/>
      <c r="J150" s="81">
        <f t="shared" si="48"/>
        <v>38</v>
      </c>
      <c r="K150" s="90"/>
      <c r="L150" s="296">
        <v>38</v>
      </c>
      <c r="M150" s="81"/>
      <c r="N150" s="81"/>
      <c r="O150" s="81"/>
      <c r="P150" s="81"/>
      <c r="Q150" s="79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</row>
    <row r="151" spans="1:34" ht="12.75">
      <c r="A151" s="100">
        <v>27</v>
      </c>
      <c r="B151" s="112" t="s">
        <v>285</v>
      </c>
      <c r="C151" s="122" t="s">
        <v>17</v>
      </c>
      <c r="D151" s="79">
        <f t="shared" si="46"/>
        <v>0.115</v>
      </c>
      <c r="E151" s="79"/>
      <c r="F151" s="81"/>
      <c r="G151" s="81"/>
      <c r="H151" s="81"/>
      <c r="I151" s="81"/>
      <c r="J151" s="81">
        <f t="shared" si="48"/>
        <v>0.115</v>
      </c>
      <c r="K151" s="90"/>
      <c r="L151" s="296">
        <v>0.115</v>
      </c>
      <c r="M151" s="81"/>
      <c r="N151" s="81"/>
      <c r="O151" s="81"/>
      <c r="P151" s="81"/>
      <c r="Q151" s="79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</row>
    <row r="152" spans="1:34" ht="12.75">
      <c r="A152" s="100"/>
      <c r="B152" s="112"/>
      <c r="C152" s="124" t="s">
        <v>11</v>
      </c>
      <c r="D152" s="79">
        <f t="shared" si="46"/>
        <v>43.7</v>
      </c>
      <c r="E152" s="79"/>
      <c r="F152" s="81"/>
      <c r="G152" s="81"/>
      <c r="H152" s="81"/>
      <c r="I152" s="81"/>
      <c r="J152" s="81">
        <f t="shared" si="48"/>
        <v>43.7</v>
      </c>
      <c r="K152" s="90"/>
      <c r="L152" s="296">
        <v>43.7</v>
      </c>
      <c r="M152" s="81"/>
      <c r="N152" s="81"/>
      <c r="O152" s="81"/>
      <c r="P152" s="81"/>
      <c r="Q152" s="79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</row>
    <row r="153" spans="1:34" ht="12.75">
      <c r="A153" s="100">
        <v>28</v>
      </c>
      <c r="B153" s="112" t="s">
        <v>286</v>
      </c>
      <c r="C153" s="122" t="s">
        <v>17</v>
      </c>
      <c r="D153" s="79">
        <f t="shared" si="46"/>
        <v>0.092</v>
      </c>
      <c r="E153" s="79"/>
      <c r="F153" s="81"/>
      <c r="G153" s="81"/>
      <c r="H153" s="81"/>
      <c r="I153" s="81"/>
      <c r="J153" s="81">
        <f t="shared" si="48"/>
        <v>0.092</v>
      </c>
      <c r="K153" s="90"/>
      <c r="L153" s="296">
        <v>0.092</v>
      </c>
      <c r="M153" s="81"/>
      <c r="N153" s="81"/>
      <c r="O153" s="81"/>
      <c r="P153" s="81"/>
      <c r="Q153" s="79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</row>
    <row r="154" spans="1:34" ht="12.75">
      <c r="A154" s="100"/>
      <c r="B154" s="112"/>
      <c r="C154" s="124" t="s">
        <v>11</v>
      </c>
      <c r="D154" s="79">
        <f t="shared" si="46"/>
        <v>35.62</v>
      </c>
      <c r="E154" s="79"/>
      <c r="F154" s="81"/>
      <c r="G154" s="81"/>
      <c r="H154" s="81"/>
      <c r="I154" s="81"/>
      <c r="J154" s="81">
        <f t="shared" si="48"/>
        <v>35.62</v>
      </c>
      <c r="K154" s="90"/>
      <c r="L154" s="296">
        <v>35.62</v>
      </c>
      <c r="M154" s="81"/>
      <c r="N154" s="81"/>
      <c r="O154" s="81"/>
      <c r="P154" s="81"/>
      <c r="Q154" s="79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</row>
    <row r="155" spans="1:34" ht="12.75">
      <c r="A155" s="100">
        <v>29</v>
      </c>
      <c r="B155" s="112" t="s">
        <v>355</v>
      </c>
      <c r="C155" s="122" t="s">
        <v>17</v>
      </c>
      <c r="D155" s="79">
        <f t="shared" si="46"/>
        <v>0.015</v>
      </c>
      <c r="E155" s="79"/>
      <c r="F155" s="81"/>
      <c r="G155" s="81"/>
      <c r="H155" s="81"/>
      <c r="I155" s="81"/>
      <c r="J155" s="81">
        <f t="shared" si="48"/>
        <v>0.015</v>
      </c>
      <c r="K155" s="90"/>
      <c r="L155" s="296">
        <v>0.015</v>
      </c>
      <c r="M155" s="81"/>
      <c r="N155" s="81"/>
      <c r="O155" s="81"/>
      <c r="P155" s="81"/>
      <c r="Q155" s="79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</row>
    <row r="156" spans="1:34" ht="12.75">
      <c r="A156" s="100"/>
      <c r="B156" s="112"/>
      <c r="C156" s="124" t="s">
        <v>11</v>
      </c>
      <c r="D156" s="79">
        <f t="shared" si="46"/>
        <v>6.53</v>
      </c>
      <c r="E156" s="79"/>
      <c r="F156" s="81"/>
      <c r="G156" s="81"/>
      <c r="H156" s="81"/>
      <c r="I156" s="81"/>
      <c r="J156" s="81">
        <f t="shared" si="48"/>
        <v>6.53</v>
      </c>
      <c r="K156" s="90"/>
      <c r="L156" s="296">
        <v>6.53</v>
      </c>
      <c r="M156" s="81"/>
      <c r="N156" s="81"/>
      <c r="O156" s="81"/>
      <c r="P156" s="81"/>
      <c r="Q156" s="79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</row>
    <row r="157" spans="1:34" ht="12.75">
      <c r="A157" s="100"/>
      <c r="B157" s="112" t="s">
        <v>375</v>
      </c>
      <c r="C157" s="122" t="s">
        <v>17</v>
      </c>
      <c r="D157" s="79">
        <f t="shared" si="46"/>
        <v>0.184</v>
      </c>
      <c r="E157" s="79"/>
      <c r="F157" s="81"/>
      <c r="G157" s="81"/>
      <c r="H157" s="81"/>
      <c r="I157" s="81"/>
      <c r="J157" s="81">
        <f t="shared" si="48"/>
        <v>0.184</v>
      </c>
      <c r="K157" s="90"/>
      <c r="L157" s="296">
        <v>0.184</v>
      </c>
      <c r="M157" s="81"/>
      <c r="N157" s="81"/>
      <c r="O157" s="81"/>
      <c r="P157" s="81"/>
      <c r="Q157" s="79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</row>
    <row r="158" spans="1:34" ht="12.75">
      <c r="A158" s="100"/>
      <c r="B158" s="112"/>
      <c r="C158" s="124" t="s">
        <v>11</v>
      </c>
      <c r="D158" s="79">
        <f t="shared" si="46"/>
        <v>80.07</v>
      </c>
      <c r="E158" s="79"/>
      <c r="F158" s="81"/>
      <c r="G158" s="81"/>
      <c r="H158" s="81"/>
      <c r="I158" s="81"/>
      <c r="J158" s="81">
        <f t="shared" si="48"/>
        <v>80.07</v>
      </c>
      <c r="K158" s="90"/>
      <c r="L158" s="296">
        <v>80.07</v>
      </c>
      <c r="M158" s="81"/>
      <c r="N158" s="81"/>
      <c r="O158" s="81"/>
      <c r="P158" s="81"/>
      <c r="Q158" s="79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</row>
    <row r="159" spans="1:34" ht="12.75">
      <c r="A159" s="100"/>
      <c r="B159" s="112" t="s">
        <v>376</v>
      </c>
      <c r="C159" s="122" t="s">
        <v>17</v>
      </c>
      <c r="D159" s="79">
        <f t="shared" si="46"/>
        <v>0.03</v>
      </c>
      <c r="E159" s="79"/>
      <c r="F159" s="81"/>
      <c r="G159" s="81"/>
      <c r="H159" s="81"/>
      <c r="I159" s="81"/>
      <c r="J159" s="81">
        <f t="shared" si="48"/>
        <v>0</v>
      </c>
      <c r="K159" s="90"/>
      <c r="L159" s="296"/>
      <c r="M159" s="81"/>
      <c r="N159" s="81"/>
      <c r="O159" s="81">
        <f>Q159</f>
        <v>0.03</v>
      </c>
      <c r="P159" s="81"/>
      <c r="Q159" s="79">
        <v>0.03</v>
      </c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</row>
    <row r="160" spans="1:34" ht="12.75">
      <c r="A160" s="100"/>
      <c r="B160" s="112"/>
      <c r="C160" s="124" t="s">
        <v>11</v>
      </c>
      <c r="D160" s="79">
        <f t="shared" si="46"/>
        <v>13.06</v>
      </c>
      <c r="E160" s="79"/>
      <c r="F160" s="81"/>
      <c r="G160" s="81"/>
      <c r="H160" s="81"/>
      <c r="I160" s="81"/>
      <c r="J160" s="81">
        <f t="shared" si="48"/>
        <v>0</v>
      </c>
      <c r="K160" s="90"/>
      <c r="L160" s="296"/>
      <c r="M160" s="81"/>
      <c r="N160" s="81"/>
      <c r="O160" s="81">
        <f>Q160</f>
        <v>13.06</v>
      </c>
      <c r="P160" s="81"/>
      <c r="Q160" s="79">
        <v>13.06</v>
      </c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</row>
    <row r="161" spans="1:34" ht="12.75">
      <c r="A161" s="100"/>
      <c r="B161" s="112" t="s">
        <v>255</v>
      </c>
      <c r="C161" s="122" t="s">
        <v>17</v>
      </c>
      <c r="D161" s="79">
        <f t="shared" si="46"/>
        <v>0.04</v>
      </c>
      <c r="E161" s="79"/>
      <c r="F161" s="81"/>
      <c r="G161" s="81"/>
      <c r="H161" s="81"/>
      <c r="I161" s="81"/>
      <c r="J161" s="81">
        <f t="shared" si="48"/>
        <v>0.04</v>
      </c>
      <c r="K161" s="90"/>
      <c r="L161" s="296">
        <v>0.04</v>
      </c>
      <c r="M161" s="81"/>
      <c r="N161" s="81"/>
      <c r="O161" s="81"/>
      <c r="P161" s="81"/>
      <c r="Q161" s="79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</row>
    <row r="162" spans="1:34" ht="12.75">
      <c r="A162" s="100"/>
      <c r="B162" s="112"/>
      <c r="C162" s="124" t="s">
        <v>11</v>
      </c>
      <c r="D162" s="79">
        <f t="shared" si="46"/>
        <v>17.41</v>
      </c>
      <c r="E162" s="79"/>
      <c r="F162" s="81"/>
      <c r="G162" s="81"/>
      <c r="H162" s="81"/>
      <c r="I162" s="81"/>
      <c r="J162" s="81">
        <f t="shared" si="48"/>
        <v>17.41</v>
      </c>
      <c r="K162" s="90"/>
      <c r="L162" s="296">
        <v>17.41</v>
      </c>
      <c r="M162" s="81"/>
      <c r="N162" s="81"/>
      <c r="O162" s="81"/>
      <c r="P162" s="81"/>
      <c r="Q162" s="79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</row>
    <row r="163" spans="1:34" ht="12.75">
      <c r="A163" s="100"/>
      <c r="B163" s="112" t="s">
        <v>329</v>
      </c>
      <c r="C163" s="122" t="s">
        <v>17</v>
      </c>
      <c r="D163" s="79">
        <f t="shared" si="46"/>
        <v>0.03</v>
      </c>
      <c r="E163" s="79"/>
      <c r="F163" s="81"/>
      <c r="G163" s="81"/>
      <c r="H163" s="81"/>
      <c r="I163" s="81"/>
      <c r="J163" s="81">
        <f t="shared" si="48"/>
        <v>0.03</v>
      </c>
      <c r="K163" s="90"/>
      <c r="L163" s="296">
        <v>0.03</v>
      </c>
      <c r="M163" s="81"/>
      <c r="N163" s="81"/>
      <c r="O163" s="81"/>
      <c r="P163" s="81"/>
      <c r="Q163" s="79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</row>
    <row r="164" spans="1:34" ht="12.75">
      <c r="A164" s="100"/>
      <c r="B164" s="112"/>
      <c r="C164" s="124" t="s">
        <v>11</v>
      </c>
      <c r="D164" s="79">
        <f t="shared" si="46"/>
        <v>13.06</v>
      </c>
      <c r="E164" s="79"/>
      <c r="F164" s="81"/>
      <c r="G164" s="81"/>
      <c r="H164" s="81"/>
      <c r="I164" s="81"/>
      <c r="J164" s="81">
        <f t="shared" si="48"/>
        <v>13.06</v>
      </c>
      <c r="K164" s="90"/>
      <c r="L164" s="296">
        <v>13.06</v>
      </c>
      <c r="M164" s="81"/>
      <c r="N164" s="81"/>
      <c r="O164" s="81"/>
      <c r="P164" s="81"/>
      <c r="Q164" s="79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</row>
    <row r="165" spans="1:34" ht="12.75">
      <c r="A165" s="100"/>
      <c r="B165" s="112" t="s">
        <v>330</v>
      </c>
      <c r="C165" s="122" t="s">
        <v>17</v>
      </c>
      <c r="D165" s="79">
        <f t="shared" si="46"/>
        <v>0.07</v>
      </c>
      <c r="E165" s="79"/>
      <c r="F165" s="81"/>
      <c r="G165" s="81"/>
      <c r="H165" s="81"/>
      <c r="I165" s="81"/>
      <c r="J165" s="81">
        <f t="shared" si="48"/>
        <v>0.07</v>
      </c>
      <c r="K165" s="90"/>
      <c r="L165" s="296">
        <v>0.07</v>
      </c>
      <c r="M165" s="81"/>
      <c r="N165" s="81"/>
      <c r="O165" s="81"/>
      <c r="P165" s="81"/>
      <c r="Q165" s="79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</row>
    <row r="166" spans="1:34" ht="12.75">
      <c r="A166" s="100"/>
      <c r="B166" s="112"/>
      <c r="C166" s="124" t="s">
        <v>11</v>
      </c>
      <c r="D166" s="79">
        <f t="shared" si="46"/>
        <v>30.46</v>
      </c>
      <c r="E166" s="79"/>
      <c r="F166" s="81"/>
      <c r="G166" s="81"/>
      <c r="H166" s="81"/>
      <c r="I166" s="81"/>
      <c r="J166" s="81">
        <f t="shared" si="48"/>
        <v>30.46</v>
      </c>
      <c r="K166" s="90"/>
      <c r="L166" s="296">
        <v>30.46</v>
      </c>
      <c r="M166" s="81"/>
      <c r="N166" s="81"/>
      <c r="O166" s="81"/>
      <c r="P166" s="81"/>
      <c r="Q166" s="79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</row>
    <row r="167" spans="1:34" ht="12.75">
      <c r="A167" s="100"/>
      <c r="B167" s="112" t="s">
        <v>340</v>
      </c>
      <c r="C167" s="122" t="s">
        <v>17</v>
      </c>
      <c r="D167" s="79">
        <f t="shared" si="46"/>
        <v>0.052</v>
      </c>
      <c r="E167" s="79"/>
      <c r="F167" s="81"/>
      <c r="G167" s="81"/>
      <c r="H167" s="81"/>
      <c r="I167" s="81"/>
      <c r="J167" s="81">
        <f t="shared" si="48"/>
        <v>0.052</v>
      </c>
      <c r="K167" s="90"/>
      <c r="L167" s="296">
        <v>0.052</v>
      </c>
      <c r="M167" s="81"/>
      <c r="N167" s="81"/>
      <c r="O167" s="81"/>
      <c r="P167" s="81"/>
      <c r="Q167" s="79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</row>
    <row r="168" spans="1:34" ht="12.75">
      <c r="A168" s="100"/>
      <c r="B168" s="112"/>
      <c r="C168" s="124" t="s">
        <v>11</v>
      </c>
      <c r="D168" s="79">
        <f t="shared" si="46"/>
        <v>22.63</v>
      </c>
      <c r="E168" s="79"/>
      <c r="F168" s="81"/>
      <c r="G168" s="81"/>
      <c r="H168" s="81"/>
      <c r="I168" s="81"/>
      <c r="J168" s="81">
        <f t="shared" si="48"/>
        <v>22.63</v>
      </c>
      <c r="K168" s="90"/>
      <c r="L168" s="296">
        <v>22.63</v>
      </c>
      <c r="M168" s="81"/>
      <c r="N168" s="81"/>
      <c r="O168" s="81"/>
      <c r="P168" s="81"/>
      <c r="Q168" s="79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</row>
    <row r="169" spans="1:34" ht="12.75">
      <c r="A169" s="100"/>
      <c r="B169" s="112" t="s">
        <v>334</v>
      </c>
      <c r="C169" s="122" t="s">
        <v>17</v>
      </c>
      <c r="D169" s="79">
        <f t="shared" si="46"/>
        <v>0.104</v>
      </c>
      <c r="E169" s="79"/>
      <c r="F169" s="81"/>
      <c r="G169" s="81"/>
      <c r="H169" s="81"/>
      <c r="I169" s="81"/>
      <c r="J169" s="81">
        <f t="shared" si="48"/>
        <v>0.104</v>
      </c>
      <c r="K169" s="90"/>
      <c r="L169" s="296">
        <v>0.104</v>
      </c>
      <c r="M169" s="81"/>
      <c r="N169" s="81"/>
      <c r="O169" s="81"/>
      <c r="P169" s="81"/>
      <c r="Q169" s="79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</row>
    <row r="170" spans="1:34" ht="12.75">
      <c r="A170" s="100"/>
      <c r="B170" s="112"/>
      <c r="C170" s="124" t="s">
        <v>11</v>
      </c>
      <c r="D170" s="79">
        <f t="shared" si="46"/>
        <v>45.26</v>
      </c>
      <c r="E170" s="79"/>
      <c r="F170" s="81"/>
      <c r="G170" s="81"/>
      <c r="H170" s="81"/>
      <c r="I170" s="81"/>
      <c r="J170" s="81">
        <f t="shared" si="48"/>
        <v>45.26</v>
      </c>
      <c r="K170" s="90"/>
      <c r="L170" s="296">
        <v>45.26</v>
      </c>
      <c r="M170" s="81"/>
      <c r="N170" s="81"/>
      <c r="O170" s="81"/>
      <c r="P170" s="81"/>
      <c r="Q170" s="79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</row>
    <row r="171" spans="1:34" ht="12.75">
      <c r="A171" s="100"/>
      <c r="B171" s="112" t="s">
        <v>377</v>
      </c>
      <c r="C171" s="122" t="s">
        <v>17</v>
      </c>
      <c r="D171" s="79">
        <f t="shared" si="46"/>
        <v>0.048</v>
      </c>
      <c r="E171" s="79"/>
      <c r="F171" s="81"/>
      <c r="G171" s="81"/>
      <c r="H171" s="81"/>
      <c r="I171" s="81"/>
      <c r="J171" s="81">
        <f t="shared" si="48"/>
        <v>0.048</v>
      </c>
      <c r="K171" s="90"/>
      <c r="L171" s="296">
        <v>0.048</v>
      </c>
      <c r="M171" s="81"/>
      <c r="N171" s="81"/>
      <c r="O171" s="81"/>
      <c r="P171" s="81"/>
      <c r="Q171" s="79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</row>
    <row r="172" spans="1:34" ht="12.75">
      <c r="A172" s="100"/>
      <c r="B172" s="112"/>
      <c r="C172" s="124" t="s">
        <v>11</v>
      </c>
      <c r="D172" s="79">
        <f t="shared" si="46"/>
        <v>20.89</v>
      </c>
      <c r="E172" s="79"/>
      <c r="F172" s="81"/>
      <c r="G172" s="81"/>
      <c r="H172" s="81"/>
      <c r="I172" s="81"/>
      <c r="J172" s="81">
        <f t="shared" si="48"/>
        <v>20.89</v>
      </c>
      <c r="K172" s="90"/>
      <c r="L172" s="296">
        <v>20.89</v>
      </c>
      <c r="M172" s="81"/>
      <c r="N172" s="81"/>
      <c r="O172" s="81"/>
      <c r="P172" s="81"/>
      <c r="Q172" s="79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</row>
    <row r="173" spans="1:34" ht="12.75">
      <c r="A173" s="100"/>
      <c r="B173" s="112" t="s">
        <v>378</v>
      </c>
      <c r="C173" s="122" t="s">
        <v>17</v>
      </c>
      <c r="D173" s="79">
        <f t="shared" si="46"/>
        <v>0.022</v>
      </c>
      <c r="E173" s="79"/>
      <c r="F173" s="81"/>
      <c r="G173" s="81"/>
      <c r="H173" s="81"/>
      <c r="I173" s="81"/>
      <c r="J173" s="81">
        <f t="shared" si="48"/>
        <v>0.022</v>
      </c>
      <c r="K173" s="90"/>
      <c r="L173" s="296">
        <v>0.022</v>
      </c>
      <c r="M173" s="81"/>
      <c r="N173" s="81"/>
      <c r="O173" s="81"/>
      <c r="P173" s="81"/>
      <c r="Q173" s="79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</row>
    <row r="174" spans="1:34" ht="12.75">
      <c r="A174" s="100"/>
      <c r="B174" s="112"/>
      <c r="C174" s="124" t="s">
        <v>11</v>
      </c>
      <c r="D174" s="79">
        <f t="shared" si="46"/>
        <v>9.57</v>
      </c>
      <c r="E174" s="79"/>
      <c r="F174" s="81"/>
      <c r="G174" s="81"/>
      <c r="H174" s="81"/>
      <c r="I174" s="81"/>
      <c r="J174" s="81">
        <f t="shared" si="48"/>
        <v>9.57</v>
      </c>
      <c r="K174" s="90"/>
      <c r="L174" s="296">
        <v>9.57</v>
      </c>
      <c r="M174" s="81"/>
      <c r="N174" s="81"/>
      <c r="O174" s="81"/>
      <c r="P174" s="81"/>
      <c r="Q174" s="79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</row>
    <row r="175" spans="1:34" ht="12.75">
      <c r="A175" s="100"/>
      <c r="B175" s="112" t="s">
        <v>379</v>
      </c>
      <c r="C175" s="122" t="s">
        <v>17</v>
      </c>
      <c r="D175" s="79">
        <f t="shared" si="46"/>
        <v>0.017</v>
      </c>
      <c r="E175" s="79"/>
      <c r="F175" s="81"/>
      <c r="G175" s="81"/>
      <c r="H175" s="81"/>
      <c r="I175" s="81"/>
      <c r="J175" s="81">
        <f t="shared" si="48"/>
        <v>0.017</v>
      </c>
      <c r="K175" s="90"/>
      <c r="L175" s="296">
        <v>0.017</v>
      </c>
      <c r="M175" s="81"/>
      <c r="N175" s="81"/>
      <c r="O175" s="81"/>
      <c r="P175" s="81"/>
      <c r="Q175" s="79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</row>
    <row r="176" spans="1:34" ht="12.75">
      <c r="A176" s="100"/>
      <c r="B176" s="112"/>
      <c r="C176" s="124" t="s">
        <v>11</v>
      </c>
      <c r="D176" s="79">
        <f t="shared" si="46"/>
        <v>7.4</v>
      </c>
      <c r="E176" s="79"/>
      <c r="F176" s="81"/>
      <c r="G176" s="81"/>
      <c r="H176" s="81"/>
      <c r="I176" s="81"/>
      <c r="J176" s="81">
        <f t="shared" si="48"/>
        <v>7.4</v>
      </c>
      <c r="K176" s="90"/>
      <c r="L176" s="296">
        <v>7.4</v>
      </c>
      <c r="M176" s="81"/>
      <c r="N176" s="81"/>
      <c r="O176" s="81"/>
      <c r="P176" s="81"/>
      <c r="Q176" s="79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</row>
    <row r="177" spans="1:34" ht="12.75">
      <c r="A177" s="100"/>
      <c r="B177" s="112" t="s">
        <v>342</v>
      </c>
      <c r="C177" s="122" t="s">
        <v>17</v>
      </c>
      <c r="D177" s="79">
        <f t="shared" si="46"/>
        <v>0.11</v>
      </c>
      <c r="E177" s="79"/>
      <c r="F177" s="81"/>
      <c r="G177" s="81"/>
      <c r="H177" s="81"/>
      <c r="I177" s="81"/>
      <c r="J177" s="81">
        <f t="shared" si="48"/>
        <v>0.11</v>
      </c>
      <c r="K177" s="90"/>
      <c r="L177" s="296">
        <v>0.11</v>
      </c>
      <c r="M177" s="81"/>
      <c r="N177" s="81"/>
      <c r="O177" s="81"/>
      <c r="P177" s="81"/>
      <c r="Q177" s="79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</row>
    <row r="178" spans="1:34" ht="12.75">
      <c r="A178" s="100"/>
      <c r="B178" s="112"/>
      <c r="C178" s="124" t="s">
        <v>11</v>
      </c>
      <c r="D178" s="79">
        <f t="shared" si="46"/>
        <v>47.87</v>
      </c>
      <c r="E178" s="79"/>
      <c r="F178" s="81"/>
      <c r="G178" s="81"/>
      <c r="H178" s="81"/>
      <c r="I178" s="81"/>
      <c r="J178" s="81">
        <f t="shared" si="48"/>
        <v>47.87</v>
      </c>
      <c r="K178" s="90"/>
      <c r="L178" s="296">
        <v>47.87</v>
      </c>
      <c r="M178" s="81"/>
      <c r="N178" s="81"/>
      <c r="O178" s="81"/>
      <c r="P178" s="81"/>
      <c r="Q178" s="79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</row>
    <row r="179" spans="1:34" ht="12.75">
      <c r="A179" s="100"/>
      <c r="B179" s="112" t="s">
        <v>364</v>
      </c>
      <c r="C179" s="122" t="s">
        <v>17</v>
      </c>
      <c r="D179" s="79">
        <f t="shared" si="46"/>
        <v>0.02</v>
      </c>
      <c r="E179" s="79"/>
      <c r="F179" s="81"/>
      <c r="G179" s="81"/>
      <c r="H179" s="81"/>
      <c r="I179" s="81"/>
      <c r="J179" s="81">
        <f t="shared" si="48"/>
        <v>0.02</v>
      </c>
      <c r="K179" s="90"/>
      <c r="L179" s="296">
        <v>0.02</v>
      </c>
      <c r="M179" s="81"/>
      <c r="N179" s="81"/>
      <c r="O179" s="81"/>
      <c r="P179" s="81"/>
      <c r="Q179" s="79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</row>
    <row r="180" spans="1:34" ht="12.75">
      <c r="A180" s="100"/>
      <c r="B180" s="112"/>
      <c r="C180" s="124" t="s">
        <v>11</v>
      </c>
      <c r="D180" s="79">
        <f t="shared" si="46"/>
        <v>8.7</v>
      </c>
      <c r="E180" s="79"/>
      <c r="F180" s="81"/>
      <c r="G180" s="81"/>
      <c r="H180" s="81"/>
      <c r="I180" s="81"/>
      <c r="J180" s="81">
        <f t="shared" si="48"/>
        <v>8.7</v>
      </c>
      <c r="K180" s="90"/>
      <c r="L180" s="296">
        <v>8.7</v>
      </c>
      <c r="M180" s="81"/>
      <c r="N180" s="81"/>
      <c r="O180" s="81"/>
      <c r="P180" s="81"/>
      <c r="Q180" s="79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</row>
    <row r="181" spans="1:34" ht="12.75">
      <c r="A181" s="100"/>
      <c r="B181" s="112" t="s">
        <v>360</v>
      </c>
      <c r="C181" s="122" t="s">
        <v>17</v>
      </c>
      <c r="D181" s="79">
        <f t="shared" si="46"/>
        <v>0.01</v>
      </c>
      <c r="E181" s="79"/>
      <c r="F181" s="81"/>
      <c r="G181" s="81"/>
      <c r="H181" s="81"/>
      <c r="I181" s="81"/>
      <c r="J181" s="81">
        <f t="shared" si="48"/>
        <v>0.01</v>
      </c>
      <c r="K181" s="90"/>
      <c r="L181" s="296">
        <v>0.01</v>
      </c>
      <c r="M181" s="81"/>
      <c r="N181" s="81"/>
      <c r="O181" s="81"/>
      <c r="P181" s="81"/>
      <c r="Q181" s="79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</row>
    <row r="182" spans="1:34" ht="12.75">
      <c r="A182" s="100"/>
      <c r="B182" s="112"/>
      <c r="C182" s="124" t="s">
        <v>11</v>
      </c>
      <c r="D182" s="79">
        <f t="shared" si="46"/>
        <v>4.35</v>
      </c>
      <c r="E182" s="79"/>
      <c r="F182" s="81"/>
      <c r="G182" s="81"/>
      <c r="H182" s="81"/>
      <c r="I182" s="81"/>
      <c r="J182" s="81">
        <f t="shared" si="48"/>
        <v>4.35</v>
      </c>
      <c r="K182" s="90"/>
      <c r="L182" s="296">
        <v>4.35</v>
      </c>
      <c r="M182" s="81"/>
      <c r="N182" s="81"/>
      <c r="O182" s="81"/>
      <c r="P182" s="81"/>
      <c r="Q182" s="79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</row>
    <row r="183" spans="1:34" ht="12.75">
      <c r="A183" s="100"/>
      <c r="B183" s="112" t="s">
        <v>380</v>
      </c>
      <c r="C183" s="122" t="s">
        <v>17</v>
      </c>
      <c r="D183" s="79">
        <f t="shared" si="46"/>
        <v>0.043</v>
      </c>
      <c r="E183" s="79"/>
      <c r="F183" s="81"/>
      <c r="G183" s="81"/>
      <c r="H183" s="81"/>
      <c r="I183" s="81"/>
      <c r="J183" s="81">
        <f t="shared" si="48"/>
        <v>0</v>
      </c>
      <c r="K183" s="90"/>
      <c r="L183" s="296"/>
      <c r="M183" s="81"/>
      <c r="N183" s="81"/>
      <c r="O183" s="81">
        <f>Q183</f>
        <v>0.043</v>
      </c>
      <c r="P183" s="81"/>
      <c r="Q183" s="79">
        <v>0.043</v>
      </c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</row>
    <row r="184" spans="1:34" ht="12.75">
      <c r="A184" s="100"/>
      <c r="B184" s="112"/>
      <c r="C184" s="124" t="s">
        <v>11</v>
      </c>
      <c r="D184" s="79">
        <f t="shared" si="46"/>
        <v>18.71</v>
      </c>
      <c r="E184" s="79"/>
      <c r="F184" s="81"/>
      <c r="G184" s="81"/>
      <c r="H184" s="81"/>
      <c r="I184" s="81"/>
      <c r="J184" s="81">
        <f t="shared" si="48"/>
        <v>0</v>
      </c>
      <c r="K184" s="90"/>
      <c r="L184" s="296"/>
      <c r="M184" s="81"/>
      <c r="N184" s="81"/>
      <c r="O184" s="81">
        <f>Q184</f>
        <v>18.71</v>
      </c>
      <c r="P184" s="81"/>
      <c r="Q184" s="79">
        <v>18.71</v>
      </c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</row>
    <row r="185" spans="1:34" ht="12.75">
      <c r="A185" s="100">
        <v>30</v>
      </c>
      <c r="B185" s="112"/>
      <c r="C185" s="122" t="s">
        <v>17</v>
      </c>
      <c r="D185" s="79">
        <f t="shared" si="46"/>
        <v>0</v>
      </c>
      <c r="E185" s="79">
        <f t="shared" si="47"/>
        <v>0</v>
      </c>
      <c r="F185" s="81"/>
      <c r="G185" s="81"/>
      <c r="H185" s="81"/>
      <c r="I185" s="81"/>
      <c r="J185" s="81">
        <f t="shared" si="48"/>
        <v>0</v>
      </c>
      <c r="K185" s="90"/>
      <c r="L185" s="296">
        <v>0</v>
      </c>
      <c r="M185" s="81"/>
      <c r="N185" s="81"/>
      <c r="O185" s="81">
        <v>0</v>
      </c>
      <c r="P185" s="81"/>
      <c r="Q185" s="79"/>
      <c r="R185" s="81">
        <f>S185</f>
        <v>0</v>
      </c>
      <c r="S185" s="81"/>
      <c r="T185" s="81"/>
      <c r="U185" s="81">
        <f>V185</f>
        <v>0</v>
      </c>
      <c r="V185" s="81"/>
      <c r="W185" s="81"/>
      <c r="X185" s="81">
        <f>Y185+Z185</f>
        <v>0</v>
      </c>
      <c r="Y185" s="81"/>
      <c r="Z185" s="81"/>
      <c r="AA185" s="81"/>
      <c r="AB185" s="81"/>
      <c r="AC185" s="81">
        <f>AD185</f>
        <v>0</v>
      </c>
      <c r="AD185" s="81"/>
      <c r="AE185" s="81"/>
      <c r="AF185" s="81">
        <f>AG185</f>
        <v>0</v>
      </c>
      <c r="AG185" s="81"/>
      <c r="AH185" s="81"/>
    </row>
    <row r="186" spans="1:34" ht="13.5" thickBot="1">
      <c r="A186" s="97"/>
      <c r="B186" s="115"/>
      <c r="C186" s="161" t="s">
        <v>11</v>
      </c>
      <c r="D186" s="82">
        <f t="shared" si="46"/>
        <v>0</v>
      </c>
      <c r="E186" s="82">
        <f t="shared" si="47"/>
        <v>0</v>
      </c>
      <c r="F186" s="83"/>
      <c r="G186" s="83"/>
      <c r="H186" s="83"/>
      <c r="I186" s="83"/>
      <c r="J186" s="83">
        <f t="shared" si="48"/>
        <v>0</v>
      </c>
      <c r="K186" s="91"/>
      <c r="L186" s="278">
        <v>0</v>
      </c>
      <c r="M186" s="83"/>
      <c r="N186" s="83"/>
      <c r="O186" s="83"/>
      <c r="P186" s="83"/>
      <c r="Q186" s="79"/>
      <c r="R186" s="83">
        <f>S186</f>
        <v>0</v>
      </c>
      <c r="S186" s="83"/>
      <c r="T186" s="83"/>
      <c r="U186" s="83">
        <f>V186</f>
        <v>0</v>
      </c>
      <c r="V186" s="83"/>
      <c r="W186" s="83"/>
      <c r="X186" s="83">
        <f>Y186+Z186</f>
        <v>0</v>
      </c>
      <c r="Y186" s="83"/>
      <c r="Z186" s="83"/>
      <c r="AA186" s="83"/>
      <c r="AB186" s="83"/>
      <c r="AC186" s="83">
        <f>AD186</f>
        <v>0</v>
      </c>
      <c r="AD186" s="83"/>
      <c r="AE186" s="83"/>
      <c r="AF186" s="83">
        <f>AG186</f>
        <v>0</v>
      </c>
      <c r="AG186" s="83"/>
      <c r="AH186" s="83"/>
    </row>
    <row r="187" spans="1:34" ht="15">
      <c r="A187" s="120" t="s">
        <v>18</v>
      </c>
      <c r="B187" s="121" t="s">
        <v>61</v>
      </c>
      <c r="C187" s="122" t="s">
        <v>9</v>
      </c>
      <c r="D187" s="79">
        <f>D189+D191+D193+D195+D197+D199+D201+D203+D205+D207+D209+D211</f>
        <v>0</v>
      </c>
      <c r="E187" s="79">
        <f aca="true" t="shared" si="55" ref="E187:AH187">E189+E191+E193+E195+E197+E199+E201+E203+E205+E207+E209+E211</f>
        <v>0</v>
      </c>
      <c r="F187" s="79">
        <f t="shared" si="55"/>
        <v>0</v>
      </c>
      <c r="G187" s="79">
        <f t="shared" si="55"/>
        <v>0</v>
      </c>
      <c r="H187" s="79">
        <f t="shared" si="55"/>
        <v>0</v>
      </c>
      <c r="I187" s="79">
        <f t="shared" si="55"/>
        <v>0</v>
      </c>
      <c r="J187" s="79">
        <f t="shared" si="55"/>
        <v>0</v>
      </c>
      <c r="K187" s="79">
        <f t="shared" si="55"/>
        <v>0</v>
      </c>
      <c r="L187" s="79">
        <f t="shared" si="55"/>
        <v>0</v>
      </c>
      <c r="M187" s="79">
        <f t="shared" si="55"/>
        <v>0</v>
      </c>
      <c r="N187" s="79">
        <f t="shared" si="55"/>
        <v>0</v>
      </c>
      <c r="O187" s="79">
        <f t="shared" si="55"/>
        <v>0</v>
      </c>
      <c r="P187" s="79">
        <f t="shared" si="55"/>
        <v>0</v>
      </c>
      <c r="Q187" s="79">
        <f t="shared" si="55"/>
        <v>0</v>
      </c>
      <c r="R187" s="79">
        <f t="shared" si="55"/>
        <v>0</v>
      </c>
      <c r="S187" s="79">
        <f t="shared" si="55"/>
        <v>0</v>
      </c>
      <c r="T187" s="79">
        <f t="shared" si="55"/>
        <v>0</v>
      </c>
      <c r="U187" s="79">
        <f t="shared" si="55"/>
        <v>0</v>
      </c>
      <c r="V187" s="79">
        <f t="shared" si="55"/>
        <v>0</v>
      </c>
      <c r="W187" s="79">
        <f t="shared" si="55"/>
        <v>0</v>
      </c>
      <c r="X187" s="79">
        <f t="shared" si="55"/>
        <v>0</v>
      </c>
      <c r="Y187" s="79">
        <f t="shared" si="55"/>
        <v>0</v>
      </c>
      <c r="Z187" s="79">
        <f t="shared" si="55"/>
        <v>0</v>
      </c>
      <c r="AA187" s="79">
        <f t="shared" si="55"/>
        <v>0</v>
      </c>
      <c r="AB187" s="79">
        <f t="shared" si="55"/>
        <v>0</v>
      </c>
      <c r="AC187" s="79">
        <f t="shared" si="55"/>
        <v>0</v>
      </c>
      <c r="AD187" s="79">
        <f t="shared" si="55"/>
        <v>0</v>
      </c>
      <c r="AE187" s="79">
        <f t="shared" si="55"/>
        <v>0</v>
      </c>
      <c r="AF187" s="79">
        <f t="shared" si="55"/>
        <v>0</v>
      </c>
      <c r="AG187" s="79">
        <f t="shared" si="55"/>
        <v>0</v>
      </c>
      <c r="AH187" s="79">
        <f t="shared" si="55"/>
        <v>0</v>
      </c>
    </row>
    <row r="188" spans="1:34" ht="15">
      <c r="A188" s="128"/>
      <c r="B188" s="129"/>
      <c r="C188" s="124" t="s">
        <v>11</v>
      </c>
      <c r="D188" s="79">
        <f>D190+D192+D194+D196+D198+D200+D202+D204+D206+D208+D210+D212</f>
        <v>0</v>
      </c>
      <c r="E188" s="79">
        <f aca="true" t="shared" si="56" ref="E188:AH188">E190+E192+E194+E196+E198+E200+E202+E204+E206+E208+E210+E212</f>
        <v>0</v>
      </c>
      <c r="F188" s="79">
        <f t="shared" si="56"/>
        <v>0</v>
      </c>
      <c r="G188" s="79">
        <f t="shared" si="56"/>
        <v>0</v>
      </c>
      <c r="H188" s="79">
        <f t="shared" si="56"/>
        <v>0</v>
      </c>
      <c r="I188" s="79">
        <f t="shared" si="56"/>
        <v>0</v>
      </c>
      <c r="J188" s="79">
        <f t="shared" si="56"/>
        <v>0</v>
      </c>
      <c r="K188" s="79">
        <f t="shared" si="56"/>
        <v>0</v>
      </c>
      <c r="L188" s="79">
        <f t="shared" si="56"/>
        <v>0</v>
      </c>
      <c r="M188" s="79">
        <f t="shared" si="56"/>
        <v>0</v>
      </c>
      <c r="N188" s="79">
        <f t="shared" si="56"/>
        <v>0</v>
      </c>
      <c r="O188" s="79">
        <f t="shared" si="56"/>
        <v>0</v>
      </c>
      <c r="P188" s="79">
        <f t="shared" si="56"/>
        <v>0</v>
      </c>
      <c r="Q188" s="79">
        <f t="shared" si="56"/>
        <v>0</v>
      </c>
      <c r="R188" s="79">
        <f t="shared" si="56"/>
        <v>0</v>
      </c>
      <c r="S188" s="79">
        <f t="shared" si="56"/>
        <v>0</v>
      </c>
      <c r="T188" s="79">
        <f t="shared" si="56"/>
        <v>0</v>
      </c>
      <c r="U188" s="79">
        <f t="shared" si="56"/>
        <v>0</v>
      </c>
      <c r="V188" s="79">
        <f t="shared" si="56"/>
        <v>0</v>
      </c>
      <c r="W188" s="79">
        <f t="shared" si="56"/>
        <v>0</v>
      </c>
      <c r="X188" s="79">
        <f t="shared" si="56"/>
        <v>0</v>
      </c>
      <c r="Y188" s="79">
        <f t="shared" si="56"/>
        <v>0</v>
      </c>
      <c r="Z188" s="79">
        <f t="shared" si="56"/>
        <v>0</v>
      </c>
      <c r="AA188" s="79">
        <f t="shared" si="56"/>
        <v>0</v>
      </c>
      <c r="AB188" s="79">
        <f t="shared" si="56"/>
        <v>0</v>
      </c>
      <c r="AC188" s="79">
        <f t="shared" si="56"/>
        <v>0</v>
      </c>
      <c r="AD188" s="79">
        <f t="shared" si="56"/>
        <v>0</v>
      </c>
      <c r="AE188" s="79">
        <f t="shared" si="56"/>
        <v>0</v>
      </c>
      <c r="AF188" s="79">
        <f t="shared" si="56"/>
        <v>0</v>
      </c>
      <c r="AG188" s="79">
        <f t="shared" si="56"/>
        <v>0</v>
      </c>
      <c r="AH188" s="79">
        <f t="shared" si="56"/>
        <v>0</v>
      </c>
    </row>
    <row r="189" spans="1:34" ht="12.75">
      <c r="A189" s="100"/>
      <c r="B189" s="112"/>
      <c r="C189" s="139" t="s">
        <v>9</v>
      </c>
      <c r="D189" s="79">
        <f aca="true" t="shared" si="57" ref="D189:D207">E189+J189+O189+R189+U189+X189+AC189+AF189</f>
        <v>0</v>
      </c>
      <c r="E189" s="79">
        <f aca="true" t="shared" si="58" ref="E189:E207">F189+G189</f>
        <v>0</v>
      </c>
      <c r="F189" s="81"/>
      <c r="G189" s="81"/>
      <c r="H189" s="81"/>
      <c r="I189" s="81"/>
      <c r="J189" s="81">
        <f aca="true" t="shared" si="59" ref="J189:J207">K189+L189</f>
        <v>0</v>
      </c>
      <c r="K189" s="90"/>
      <c r="L189" s="81"/>
      <c r="M189" s="81"/>
      <c r="N189" s="81"/>
      <c r="O189" s="81">
        <f aca="true" t="shared" si="60" ref="O189:O207">P189</f>
        <v>0</v>
      </c>
      <c r="P189" s="81"/>
      <c r="Q189" s="81"/>
      <c r="R189" s="81">
        <f aca="true" t="shared" si="61" ref="R189:R207">S189</f>
        <v>0</v>
      </c>
      <c r="S189" s="81"/>
      <c r="T189" s="81"/>
      <c r="U189" s="81">
        <f aca="true" t="shared" si="62" ref="U189:U207">V189</f>
        <v>0</v>
      </c>
      <c r="V189" s="81"/>
      <c r="W189" s="81"/>
      <c r="X189" s="81">
        <f aca="true" t="shared" si="63" ref="X189:X207">Y189+Z189</f>
        <v>0</v>
      </c>
      <c r="Y189" s="81"/>
      <c r="Z189" s="81"/>
      <c r="AA189" s="81"/>
      <c r="AB189" s="81"/>
      <c r="AC189" s="81">
        <f aca="true" t="shared" si="64" ref="AC189:AC207">AD189</f>
        <v>0</v>
      </c>
      <c r="AD189" s="81"/>
      <c r="AE189" s="81"/>
      <c r="AF189" s="81">
        <f aca="true" t="shared" si="65" ref="AF189:AF207">AG189</f>
        <v>0</v>
      </c>
      <c r="AG189" s="81"/>
      <c r="AH189" s="81"/>
    </row>
    <row r="190" spans="1:34" ht="12.75">
      <c r="A190" s="100"/>
      <c r="B190" s="112"/>
      <c r="C190" s="139" t="s">
        <v>11</v>
      </c>
      <c r="D190" s="79">
        <f t="shared" si="57"/>
        <v>0</v>
      </c>
      <c r="E190" s="79">
        <f t="shared" si="58"/>
        <v>0</v>
      </c>
      <c r="F190" s="81"/>
      <c r="G190" s="81"/>
      <c r="H190" s="81"/>
      <c r="I190" s="81"/>
      <c r="J190" s="81">
        <f t="shared" si="59"/>
        <v>0</v>
      </c>
      <c r="K190" s="90"/>
      <c r="L190" s="81"/>
      <c r="M190" s="81"/>
      <c r="N190" s="81"/>
      <c r="O190" s="81">
        <f t="shared" si="60"/>
        <v>0</v>
      </c>
      <c r="P190" s="81"/>
      <c r="Q190" s="81"/>
      <c r="R190" s="81">
        <f t="shared" si="61"/>
        <v>0</v>
      </c>
      <c r="S190" s="81"/>
      <c r="T190" s="81"/>
      <c r="U190" s="81">
        <f t="shared" si="62"/>
        <v>0</v>
      </c>
      <c r="V190" s="81"/>
      <c r="W190" s="81"/>
      <c r="X190" s="81">
        <f t="shared" si="63"/>
        <v>0</v>
      </c>
      <c r="Y190" s="81"/>
      <c r="Z190" s="81"/>
      <c r="AA190" s="81"/>
      <c r="AB190" s="81"/>
      <c r="AC190" s="81">
        <f t="shared" si="64"/>
        <v>0</v>
      </c>
      <c r="AD190" s="81"/>
      <c r="AE190" s="81"/>
      <c r="AF190" s="81">
        <f t="shared" si="65"/>
        <v>0</v>
      </c>
      <c r="AG190" s="81"/>
      <c r="AH190" s="81"/>
    </row>
    <row r="191" spans="1:34" ht="12.75">
      <c r="A191" s="100"/>
      <c r="B191" s="112"/>
      <c r="C191" s="139" t="s">
        <v>9</v>
      </c>
      <c r="D191" s="79">
        <f t="shared" si="57"/>
        <v>0</v>
      </c>
      <c r="E191" s="79">
        <f t="shared" si="58"/>
        <v>0</v>
      </c>
      <c r="F191" s="81"/>
      <c r="G191" s="81"/>
      <c r="H191" s="81"/>
      <c r="I191" s="81"/>
      <c r="J191" s="81">
        <f t="shared" si="59"/>
        <v>0</v>
      </c>
      <c r="K191" s="90"/>
      <c r="L191" s="81"/>
      <c r="M191" s="81"/>
      <c r="N191" s="81"/>
      <c r="O191" s="81">
        <f t="shared" si="60"/>
        <v>0</v>
      </c>
      <c r="P191" s="81"/>
      <c r="Q191" s="81"/>
      <c r="R191" s="81">
        <f t="shared" si="61"/>
        <v>0</v>
      </c>
      <c r="S191" s="81"/>
      <c r="T191" s="81"/>
      <c r="U191" s="81">
        <f t="shared" si="62"/>
        <v>0</v>
      </c>
      <c r="V191" s="81"/>
      <c r="W191" s="81"/>
      <c r="X191" s="81">
        <f t="shared" si="63"/>
        <v>0</v>
      </c>
      <c r="Y191" s="81"/>
      <c r="Z191" s="81"/>
      <c r="AA191" s="81"/>
      <c r="AB191" s="81"/>
      <c r="AC191" s="81">
        <f t="shared" si="64"/>
        <v>0</v>
      </c>
      <c r="AD191" s="81"/>
      <c r="AE191" s="81"/>
      <c r="AF191" s="81">
        <f t="shared" si="65"/>
        <v>0</v>
      </c>
      <c r="AG191" s="81"/>
      <c r="AH191" s="81"/>
    </row>
    <row r="192" spans="1:34" ht="12.75">
      <c r="A192" s="100"/>
      <c r="B192" s="112"/>
      <c r="C192" s="139" t="s">
        <v>11</v>
      </c>
      <c r="D192" s="79">
        <f t="shared" si="57"/>
        <v>0</v>
      </c>
      <c r="E192" s="79">
        <f t="shared" si="58"/>
        <v>0</v>
      </c>
      <c r="F192" s="81"/>
      <c r="G192" s="81"/>
      <c r="H192" s="81"/>
      <c r="I192" s="81"/>
      <c r="J192" s="81">
        <f t="shared" si="59"/>
        <v>0</v>
      </c>
      <c r="K192" s="90"/>
      <c r="L192" s="81"/>
      <c r="M192" s="81"/>
      <c r="N192" s="81"/>
      <c r="O192" s="81">
        <f t="shared" si="60"/>
        <v>0</v>
      </c>
      <c r="P192" s="81"/>
      <c r="Q192" s="81"/>
      <c r="R192" s="81">
        <f t="shared" si="61"/>
        <v>0</v>
      </c>
      <c r="S192" s="81"/>
      <c r="T192" s="81"/>
      <c r="U192" s="81">
        <f t="shared" si="62"/>
        <v>0</v>
      </c>
      <c r="V192" s="81"/>
      <c r="W192" s="81"/>
      <c r="X192" s="81">
        <f t="shared" si="63"/>
        <v>0</v>
      </c>
      <c r="Y192" s="81"/>
      <c r="Z192" s="81"/>
      <c r="AA192" s="81"/>
      <c r="AB192" s="81"/>
      <c r="AC192" s="81">
        <f t="shared" si="64"/>
        <v>0</v>
      </c>
      <c r="AD192" s="81"/>
      <c r="AE192" s="81"/>
      <c r="AF192" s="81">
        <f t="shared" si="65"/>
        <v>0</v>
      </c>
      <c r="AG192" s="81"/>
      <c r="AH192" s="81"/>
    </row>
    <row r="193" spans="1:34" ht="12.75">
      <c r="A193" s="100"/>
      <c r="B193" s="112"/>
      <c r="C193" s="139" t="s">
        <v>9</v>
      </c>
      <c r="D193" s="79">
        <f t="shared" si="57"/>
        <v>0</v>
      </c>
      <c r="E193" s="79">
        <f t="shared" si="58"/>
        <v>0</v>
      </c>
      <c r="F193" s="81"/>
      <c r="G193" s="81"/>
      <c r="H193" s="81"/>
      <c r="I193" s="81"/>
      <c r="J193" s="81">
        <f t="shared" si="59"/>
        <v>0</v>
      </c>
      <c r="K193" s="90"/>
      <c r="L193" s="81"/>
      <c r="M193" s="81"/>
      <c r="N193" s="81"/>
      <c r="O193" s="81">
        <f t="shared" si="60"/>
        <v>0</v>
      </c>
      <c r="P193" s="81"/>
      <c r="Q193" s="81"/>
      <c r="R193" s="81">
        <f t="shared" si="61"/>
        <v>0</v>
      </c>
      <c r="S193" s="81"/>
      <c r="T193" s="81"/>
      <c r="U193" s="81">
        <f t="shared" si="62"/>
        <v>0</v>
      </c>
      <c r="V193" s="81"/>
      <c r="W193" s="81"/>
      <c r="X193" s="81">
        <f t="shared" si="63"/>
        <v>0</v>
      </c>
      <c r="Y193" s="81"/>
      <c r="Z193" s="81"/>
      <c r="AA193" s="81"/>
      <c r="AB193" s="81"/>
      <c r="AC193" s="81">
        <f t="shared" si="64"/>
        <v>0</v>
      </c>
      <c r="AD193" s="81"/>
      <c r="AE193" s="81"/>
      <c r="AF193" s="81">
        <f t="shared" si="65"/>
        <v>0</v>
      </c>
      <c r="AG193" s="81"/>
      <c r="AH193" s="81"/>
    </row>
    <row r="194" spans="1:34" ht="12.75">
      <c r="A194" s="100"/>
      <c r="B194" s="112"/>
      <c r="C194" s="139" t="s">
        <v>11</v>
      </c>
      <c r="D194" s="79">
        <f t="shared" si="57"/>
        <v>0</v>
      </c>
      <c r="E194" s="79">
        <f t="shared" si="58"/>
        <v>0</v>
      </c>
      <c r="F194" s="81"/>
      <c r="G194" s="81"/>
      <c r="H194" s="81"/>
      <c r="I194" s="81"/>
      <c r="J194" s="81">
        <f t="shared" si="59"/>
        <v>0</v>
      </c>
      <c r="K194" s="90"/>
      <c r="L194" s="81"/>
      <c r="M194" s="81"/>
      <c r="N194" s="81"/>
      <c r="O194" s="81">
        <f t="shared" si="60"/>
        <v>0</v>
      </c>
      <c r="P194" s="81"/>
      <c r="Q194" s="81"/>
      <c r="R194" s="81">
        <f t="shared" si="61"/>
        <v>0</v>
      </c>
      <c r="S194" s="81"/>
      <c r="T194" s="81"/>
      <c r="U194" s="81">
        <f t="shared" si="62"/>
        <v>0</v>
      </c>
      <c r="V194" s="81"/>
      <c r="W194" s="81"/>
      <c r="X194" s="81">
        <f t="shared" si="63"/>
        <v>0</v>
      </c>
      <c r="Y194" s="81"/>
      <c r="Z194" s="81"/>
      <c r="AA194" s="81"/>
      <c r="AB194" s="81"/>
      <c r="AC194" s="81">
        <f t="shared" si="64"/>
        <v>0</v>
      </c>
      <c r="AD194" s="81"/>
      <c r="AE194" s="81"/>
      <c r="AF194" s="81">
        <f t="shared" si="65"/>
        <v>0</v>
      </c>
      <c r="AG194" s="81"/>
      <c r="AH194" s="81"/>
    </row>
    <row r="195" spans="1:34" ht="12.75">
      <c r="A195" s="100"/>
      <c r="B195" s="112"/>
      <c r="C195" s="139" t="s">
        <v>9</v>
      </c>
      <c r="D195" s="79">
        <f t="shared" si="57"/>
        <v>0</v>
      </c>
      <c r="E195" s="79">
        <f t="shared" si="58"/>
        <v>0</v>
      </c>
      <c r="F195" s="81"/>
      <c r="G195" s="81"/>
      <c r="H195" s="81"/>
      <c r="I195" s="81"/>
      <c r="J195" s="81">
        <f t="shared" si="59"/>
        <v>0</v>
      </c>
      <c r="K195" s="90"/>
      <c r="L195" s="81"/>
      <c r="M195" s="81"/>
      <c r="N195" s="81"/>
      <c r="O195" s="81">
        <f t="shared" si="60"/>
        <v>0</v>
      </c>
      <c r="P195" s="81"/>
      <c r="Q195" s="81"/>
      <c r="R195" s="81">
        <f t="shared" si="61"/>
        <v>0</v>
      </c>
      <c r="S195" s="81"/>
      <c r="T195" s="81"/>
      <c r="U195" s="81">
        <f t="shared" si="62"/>
        <v>0</v>
      </c>
      <c r="V195" s="81"/>
      <c r="W195" s="81"/>
      <c r="X195" s="81">
        <f t="shared" si="63"/>
        <v>0</v>
      </c>
      <c r="Y195" s="81"/>
      <c r="Z195" s="81"/>
      <c r="AA195" s="81"/>
      <c r="AB195" s="81"/>
      <c r="AC195" s="81">
        <f t="shared" si="64"/>
        <v>0</v>
      </c>
      <c r="AD195" s="81"/>
      <c r="AE195" s="81"/>
      <c r="AF195" s="81">
        <f t="shared" si="65"/>
        <v>0</v>
      </c>
      <c r="AG195" s="81"/>
      <c r="AH195" s="81"/>
    </row>
    <row r="196" spans="1:34" ht="12.75">
      <c r="A196" s="100"/>
      <c r="B196" s="112"/>
      <c r="C196" s="139" t="s">
        <v>11</v>
      </c>
      <c r="D196" s="79">
        <f t="shared" si="57"/>
        <v>0</v>
      </c>
      <c r="E196" s="79">
        <f t="shared" si="58"/>
        <v>0</v>
      </c>
      <c r="F196" s="81"/>
      <c r="G196" s="81"/>
      <c r="H196" s="81"/>
      <c r="I196" s="81"/>
      <c r="J196" s="81">
        <f t="shared" si="59"/>
        <v>0</v>
      </c>
      <c r="K196" s="90"/>
      <c r="L196" s="81"/>
      <c r="M196" s="81"/>
      <c r="N196" s="81"/>
      <c r="O196" s="81">
        <f t="shared" si="60"/>
        <v>0</v>
      </c>
      <c r="P196" s="81"/>
      <c r="Q196" s="81"/>
      <c r="R196" s="81">
        <f t="shared" si="61"/>
        <v>0</v>
      </c>
      <c r="S196" s="81"/>
      <c r="T196" s="81"/>
      <c r="U196" s="81">
        <f t="shared" si="62"/>
        <v>0</v>
      </c>
      <c r="V196" s="81"/>
      <c r="W196" s="81"/>
      <c r="X196" s="81">
        <f t="shared" si="63"/>
        <v>0</v>
      </c>
      <c r="Y196" s="81"/>
      <c r="Z196" s="81"/>
      <c r="AA196" s="81"/>
      <c r="AB196" s="81"/>
      <c r="AC196" s="81">
        <f t="shared" si="64"/>
        <v>0</v>
      </c>
      <c r="AD196" s="81"/>
      <c r="AE196" s="81"/>
      <c r="AF196" s="81">
        <f t="shared" si="65"/>
        <v>0</v>
      </c>
      <c r="AG196" s="81"/>
      <c r="AH196" s="81"/>
    </row>
    <row r="197" spans="1:34" ht="12.75">
      <c r="A197" s="100"/>
      <c r="B197" s="112"/>
      <c r="C197" s="139" t="s">
        <v>9</v>
      </c>
      <c r="D197" s="79">
        <f t="shared" si="57"/>
        <v>0</v>
      </c>
      <c r="E197" s="79">
        <f t="shared" si="58"/>
        <v>0</v>
      </c>
      <c r="F197" s="81"/>
      <c r="G197" s="81"/>
      <c r="H197" s="81"/>
      <c r="I197" s="81"/>
      <c r="J197" s="81">
        <f t="shared" si="59"/>
        <v>0</v>
      </c>
      <c r="K197" s="90"/>
      <c r="L197" s="81"/>
      <c r="M197" s="81"/>
      <c r="N197" s="81"/>
      <c r="O197" s="81">
        <f t="shared" si="60"/>
        <v>0</v>
      </c>
      <c r="P197" s="81"/>
      <c r="Q197" s="81"/>
      <c r="R197" s="81">
        <f t="shared" si="61"/>
        <v>0</v>
      </c>
      <c r="S197" s="81"/>
      <c r="T197" s="81"/>
      <c r="U197" s="81">
        <f t="shared" si="62"/>
        <v>0</v>
      </c>
      <c r="V197" s="81"/>
      <c r="W197" s="81"/>
      <c r="X197" s="81">
        <f t="shared" si="63"/>
        <v>0</v>
      </c>
      <c r="Y197" s="81"/>
      <c r="Z197" s="81"/>
      <c r="AA197" s="81"/>
      <c r="AB197" s="81"/>
      <c r="AC197" s="81">
        <f t="shared" si="64"/>
        <v>0</v>
      </c>
      <c r="AD197" s="81"/>
      <c r="AE197" s="81"/>
      <c r="AF197" s="81">
        <f t="shared" si="65"/>
        <v>0</v>
      </c>
      <c r="AG197" s="81"/>
      <c r="AH197" s="81"/>
    </row>
    <row r="198" spans="1:34" ht="12.75">
      <c r="A198" s="100"/>
      <c r="B198" s="112"/>
      <c r="C198" s="139" t="s">
        <v>11</v>
      </c>
      <c r="D198" s="79">
        <f t="shared" si="57"/>
        <v>0</v>
      </c>
      <c r="E198" s="79">
        <f t="shared" si="58"/>
        <v>0</v>
      </c>
      <c r="F198" s="81"/>
      <c r="G198" s="81"/>
      <c r="H198" s="81"/>
      <c r="I198" s="81"/>
      <c r="J198" s="81">
        <f t="shared" si="59"/>
        <v>0</v>
      </c>
      <c r="K198" s="90"/>
      <c r="L198" s="81"/>
      <c r="M198" s="81"/>
      <c r="N198" s="81"/>
      <c r="O198" s="81">
        <f t="shared" si="60"/>
        <v>0</v>
      </c>
      <c r="P198" s="81"/>
      <c r="Q198" s="81"/>
      <c r="R198" s="81">
        <f t="shared" si="61"/>
        <v>0</v>
      </c>
      <c r="S198" s="81"/>
      <c r="T198" s="81"/>
      <c r="U198" s="81">
        <f t="shared" si="62"/>
        <v>0</v>
      </c>
      <c r="V198" s="81"/>
      <c r="W198" s="81"/>
      <c r="X198" s="81">
        <f t="shared" si="63"/>
        <v>0</v>
      </c>
      <c r="Y198" s="81"/>
      <c r="Z198" s="81"/>
      <c r="AA198" s="81"/>
      <c r="AB198" s="81"/>
      <c r="AC198" s="81">
        <f t="shared" si="64"/>
        <v>0</v>
      </c>
      <c r="AD198" s="81"/>
      <c r="AE198" s="81"/>
      <c r="AF198" s="81">
        <f t="shared" si="65"/>
        <v>0</v>
      </c>
      <c r="AG198" s="81"/>
      <c r="AH198" s="81"/>
    </row>
    <row r="199" spans="1:34" ht="12.75">
      <c r="A199" s="100"/>
      <c r="B199" s="112"/>
      <c r="C199" s="139" t="s">
        <v>9</v>
      </c>
      <c r="D199" s="79">
        <f t="shared" si="57"/>
        <v>0</v>
      </c>
      <c r="E199" s="79">
        <f t="shared" si="58"/>
        <v>0</v>
      </c>
      <c r="F199" s="81"/>
      <c r="G199" s="81"/>
      <c r="H199" s="81"/>
      <c r="I199" s="81"/>
      <c r="J199" s="81">
        <f t="shared" si="59"/>
        <v>0</v>
      </c>
      <c r="K199" s="90"/>
      <c r="L199" s="81"/>
      <c r="M199" s="81"/>
      <c r="N199" s="81"/>
      <c r="O199" s="81">
        <f t="shared" si="60"/>
        <v>0</v>
      </c>
      <c r="P199" s="81"/>
      <c r="Q199" s="81"/>
      <c r="R199" s="81">
        <f t="shared" si="61"/>
        <v>0</v>
      </c>
      <c r="S199" s="81"/>
      <c r="T199" s="81"/>
      <c r="U199" s="81">
        <f t="shared" si="62"/>
        <v>0</v>
      </c>
      <c r="V199" s="81"/>
      <c r="W199" s="81"/>
      <c r="X199" s="81">
        <f t="shared" si="63"/>
        <v>0</v>
      </c>
      <c r="Y199" s="81"/>
      <c r="Z199" s="81"/>
      <c r="AA199" s="81"/>
      <c r="AB199" s="81"/>
      <c r="AC199" s="81">
        <f t="shared" si="64"/>
        <v>0</v>
      </c>
      <c r="AD199" s="81"/>
      <c r="AE199" s="81"/>
      <c r="AF199" s="81">
        <f t="shared" si="65"/>
        <v>0</v>
      </c>
      <c r="AG199" s="81"/>
      <c r="AH199" s="81"/>
    </row>
    <row r="200" spans="1:34" ht="12.75">
      <c r="A200" s="100"/>
      <c r="B200" s="112"/>
      <c r="C200" s="139" t="s">
        <v>11</v>
      </c>
      <c r="D200" s="79">
        <f t="shared" si="57"/>
        <v>0</v>
      </c>
      <c r="E200" s="79">
        <f t="shared" si="58"/>
        <v>0</v>
      </c>
      <c r="F200" s="81"/>
      <c r="G200" s="81"/>
      <c r="H200" s="81"/>
      <c r="I200" s="81"/>
      <c r="J200" s="81">
        <f t="shared" si="59"/>
        <v>0</v>
      </c>
      <c r="K200" s="90"/>
      <c r="L200" s="81"/>
      <c r="M200" s="81"/>
      <c r="N200" s="81"/>
      <c r="O200" s="81">
        <f t="shared" si="60"/>
        <v>0</v>
      </c>
      <c r="P200" s="81"/>
      <c r="Q200" s="81"/>
      <c r="R200" s="81">
        <f t="shared" si="61"/>
        <v>0</v>
      </c>
      <c r="S200" s="81"/>
      <c r="T200" s="81"/>
      <c r="U200" s="81">
        <f t="shared" si="62"/>
        <v>0</v>
      </c>
      <c r="V200" s="81"/>
      <c r="W200" s="81"/>
      <c r="X200" s="81">
        <f t="shared" si="63"/>
        <v>0</v>
      </c>
      <c r="Y200" s="81"/>
      <c r="Z200" s="81"/>
      <c r="AA200" s="81"/>
      <c r="AB200" s="81"/>
      <c r="AC200" s="81">
        <f t="shared" si="64"/>
        <v>0</v>
      </c>
      <c r="AD200" s="81"/>
      <c r="AE200" s="81"/>
      <c r="AF200" s="81">
        <f t="shared" si="65"/>
        <v>0</v>
      </c>
      <c r="AG200" s="81"/>
      <c r="AH200" s="81"/>
    </row>
    <row r="201" spans="1:34" ht="12.75">
      <c r="A201" s="100"/>
      <c r="B201" s="112"/>
      <c r="C201" s="139" t="s">
        <v>9</v>
      </c>
      <c r="D201" s="79">
        <f t="shared" si="57"/>
        <v>0</v>
      </c>
      <c r="E201" s="79">
        <f t="shared" si="58"/>
        <v>0</v>
      </c>
      <c r="F201" s="81"/>
      <c r="G201" s="81"/>
      <c r="H201" s="81"/>
      <c r="I201" s="81"/>
      <c r="J201" s="81">
        <f t="shared" si="59"/>
        <v>0</v>
      </c>
      <c r="K201" s="90"/>
      <c r="L201" s="81"/>
      <c r="M201" s="81"/>
      <c r="N201" s="81"/>
      <c r="O201" s="81">
        <f t="shared" si="60"/>
        <v>0</v>
      </c>
      <c r="P201" s="81"/>
      <c r="Q201" s="81"/>
      <c r="R201" s="81">
        <f t="shared" si="61"/>
        <v>0</v>
      </c>
      <c r="S201" s="81"/>
      <c r="T201" s="81"/>
      <c r="U201" s="81">
        <f t="shared" si="62"/>
        <v>0</v>
      </c>
      <c r="V201" s="81"/>
      <c r="W201" s="81"/>
      <c r="X201" s="81">
        <f t="shared" si="63"/>
        <v>0</v>
      </c>
      <c r="Y201" s="81"/>
      <c r="Z201" s="81"/>
      <c r="AA201" s="81"/>
      <c r="AB201" s="81"/>
      <c r="AC201" s="81">
        <f t="shared" si="64"/>
        <v>0</v>
      </c>
      <c r="AD201" s="81"/>
      <c r="AE201" s="81"/>
      <c r="AF201" s="81">
        <f t="shared" si="65"/>
        <v>0</v>
      </c>
      <c r="AG201" s="81"/>
      <c r="AH201" s="81"/>
    </row>
    <row r="202" spans="1:34" ht="12.75">
      <c r="A202" s="100"/>
      <c r="B202" s="112"/>
      <c r="C202" s="139" t="s">
        <v>11</v>
      </c>
      <c r="D202" s="79">
        <f t="shared" si="57"/>
        <v>0</v>
      </c>
      <c r="E202" s="79">
        <f t="shared" si="58"/>
        <v>0</v>
      </c>
      <c r="F202" s="81"/>
      <c r="G202" s="81"/>
      <c r="H202" s="81"/>
      <c r="I202" s="81"/>
      <c r="J202" s="81">
        <f t="shared" si="59"/>
        <v>0</v>
      </c>
      <c r="K202" s="90"/>
      <c r="L202" s="81"/>
      <c r="M202" s="81"/>
      <c r="N202" s="81"/>
      <c r="O202" s="81">
        <f t="shared" si="60"/>
        <v>0</v>
      </c>
      <c r="P202" s="81"/>
      <c r="Q202" s="81"/>
      <c r="R202" s="81">
        <f t="shared" si="61"/>
        <v>0</v>
      </c>
      <c r="S202" s="81"/>
      <c r="T202" s="81"/>
      <c r="U202" s="81">
        <f t="shared" si="62"/>
        <v>0</v>
      </c>
      <c r="V202" s="81"/>
      <c r="W202" s="81"/>
      <c r="X202" s="81">
        <f t="shared" si="63"/>
        <v>0</v>
      </c>
      <c r="Y202" s="81"/>
      <c r="Z202" s="81"/>
      <c r="AA202" s="81"/>
      <c r="AB202" s="81"/>
      <c r="AC202" s="81">
        <f t="shared" si="64"/>
        <v>0</v>
      </c>
      <c r="AD202" s="81"/>
      <c r="AE202" s="81"/>
      <c r="AF202" s="81">
        <f t="shared" si="65"/>
        <v>0</v>
      </c>
      <c r="AG202" s="81"/>
      <c r="AH202" s="81"/>
    </row>
    <row r="203" spans="1:34" ht="12.75">
      <c r="A203" s="100"/>
      <c r="B203" s="112"/>
      <c r="C203" s="139" t="s">
        <v>9</v>
      </c>
      <c r="D203" s="79">
        <f t="shared" si="57"/>
        <v>0</v>
      </c>
      <c r="E203" s="79">
        <f t="shared" si="58"/>
        <v>0</v>
      </c>
      <c r="F203" s="81"/>
      <c r="G203" s="81"/>
      <c r="H203" s="81"/>
      <c r="I203" s="81"/>
      <c r="J203" s="81">
        <f t="shared" si="59"/>
        <v>0</v>
      </c>
      <c r="K203" s="90"/>
      <c r="L203" s="81"/>
      <c r="M203" s="81"/>
      <c r="N203" s="81"/>
      <c r="O203" s="81">
        <f t="shared" si="60"/>
        <v>0</v>
      </c>
      <c r="P203" s="81"/>
      <c r="Q203" s="81"/>
      <c r="R203" s="81">
        <f t="shared" si="61"/>
        <v>0</v>
      </c>
      <c r="S203" s="81"/>
      <c r="T203" s="81"/>
      <c r="U203" s="81">
        <f t="shared" si="62"/>
        <v>0</v>
      </c>
      <c r="V203" s="81"/>
      <c r="W203" s="81"/>
      <c r="X203" s="81">
        <f t="shared" si="63"/>
        <v>0</v>
      </c>
      <c r="Y203" s="81"/>
      <c r="Z203" s="81"/>
      <c r="AA203" s="81"/>
      <c r="AB203" s="81"/>
      <c r="AC203" s="81">
        <f t="shared" si="64"/>
        <v>0</v>
      </c>
      <c r="AD203" s="81"/>
      <c r="AE203" s="81"/>
      <c r="AF203" s="81">
        <f t="shared" si="65"/>
        <v>0</v>
      </c>
      <c r="AG203" s="81"/>
      <c r="AH203" s="81"/>
    </row>
    <row r="204" spans="1:34" ht="12.75">
      <c r="A204" s="100"/>
      <c r="B204" s="112"/>
      <c r="C204" s="139" t="s">
        <v>11</v>
      </c>
      <c r="D204" s="79">
        <f t="shared" si="57"/>
        <v>0</v>
      </c>
      <c r="E204" s="79">
        <f t="shared" si="58"/>
        <v>0</v>
      </c>
      <c r="F204" s="81"/>
      <c r="G204" s="81"/>
      <c r="H204" s="81"/>
      <c r="I204" s="81"/>
      <c r="J204" s="81">
        <f t="shared" si="59"/>
        <v>0</v>
      </c>
      <c r="K204" s="90"/>
      <c r="L204" s="81"/>
      <c r="M204" s="81"/>
      <c r="N204" s="81"/>
      <c r="O204" s="81">
        <f t="shared" si="60"/>
        <v>0</v>
      </c>
      <c r="P204" s="81"/>
      <c r="Q204" s="81"/>
      <c r="R204" s="81">
        <f t="shared" si="61"/>
        <v>0</v>
      </c>
      <c r="S204" s="81"/>
      <c r="T204" s="81"/>
      <c r="U204" s="81">
        <f t="shared" si="62"/>
        <v>0</v>
      </c>
      <c r="V204" s="81"/>
      <c r="W204" s="81"/>
      <c r="X204" s="81">
        <f t="shared" si="63"/>
        <v>0</v>
      </c>
      <c r="Y204" s="81"/>
      <c r="Z204" s="81"/>
      <c r="AA204" s="81"/>
      <c r="AB204" s="81"/>
      <c r="AC204" s="81">
        <f t="shared" si="64"/>
        <v>0</v>
      </c>
      <c r="AD204" s="81"/>
      <c r="AE204" s="81"/>
      <c r="AF204" s="81">
        <f t="shared" si="65"/>
        <v>0</v>
      </c>
      <c r="AG204" s="81"/>
      <c r="AH204" s="81"/>
    </row>
    <row r="205" spans="1:34" ht="12.75">
      <c r="A205" s="100"/>
      <c r="B205" s="112"/>
      <c r="C205" s="139" t="s">
        <v>9</v>
      </c>
      <c r="D205" s="79">
        <f t="shared" si="57"/>
        <v>0</v>
      </c>
      <c r="E205" s="79">
        <f t="shared" si="58"/>
        <v>0</v>
      </c>
      <c r="F205" s="81"/>
      <c r="G205" s="81"/>
      <c r="H205" s="81"/>
      <c r="I205" s="81"/>
      <c r="J205" s="81">
        <f t="shared" si="59"/>
        <v>0</v>
      </c>
      <c r="K205" s="90"/>
      <c r="L205" s="81"/>
      <c r="M205" s="81"/>
      <c r="N205" s="81"/>
      <c r="O205" s="81">
        <f t="shared" si="60"/>
        <v>0</v>
      </c>
      <c r="P205" s="81"/>
      <c r="Q205" s="81"/>
      <c r="R205" s="81">
        <f t="shared" si="61"/>
        <v>0</v>
      </c>
      <c r="S205" s="81"/>
      <c r="T205" s="81"/>
      <c r="U205" s="81">
        <f t="shared" si="62"/>
        <v>0</v>
      </c>
      <c r="V205" s="81"/>
      <c r="W205" s="81"/>
      <c r="X205" s="81">
        <f t="shared" si="63"/>
        <v>0</v>
      </c>
      <c r="Y205" s="81"/>
      <c r="Z205" s="81"/>
      <c r="AA205" s="81"/>
      <c r="AB205" s="81"/>
      <c r="AC205" s="81">
        <f t="shared" si="64"/>
        <v>0</v>
      </c>
      <c r="AD205" s="81"/>
      <c r="AE205" s="81"/>
      <c r="AF205" s="81">
        <f t="shared" si="65"/>
        <v>0</v>
      </c>
      <c r="AG205" s="81"/>
      <c r="AH205" s="81"/>
    </row>
    <row r="206" spans="1:34" ht="12.75">
      <c r="A206" s="100"/>
      <c r="B206" s="112"/>
      <c r="C206" s="139" t="s">
        <v>11</v>
      </c>
      <c r="D206" s="79">
        <f t="shared" si="57"/>
        <v>0</v>
      </c>
      <c r="E206" s="79">
        <f t="shared" si="58"/>
        <v>0</v>
      </c>
      <c r="F206" s="81"/>
      <c r="G206" s="81"/>
      <c r="H206" s="81"/>
      <c r="I206" s="81"/>
      <c r="J206" s="81">
        <f t="shared" si="59"/>
        <v>0</v>
      </c>
      <c r="K206" s="90"/>
      <c r="L206" s="81"/>
      <c r="M206" s="81"/>
      <c r="N206" s="81"/>
      <c r="O206" s="81">
        <f t="shared" si="60"/>
        <v>0</v>
      </c>
      <c r="P206" s="81"/>
      <c r="Q206" s="81"/>
      <c r="R206" s="81">
        <f t="shared" si="61"/>
        <v>0</v>
      </c>
      <c r="S206" s="81"/>
      <c r="T206" s="81"/>
      <c r="U206" s="81">
        <f t="shared" si="62"/>
        <v>0</v>
      </c>
      <c r="V206" s="81"/>
      <c r="W206" s="81"/>
      <c r="X206" s="81">
        <f t="shared" si="63"/>
        <v>0</v>
      </c>
      <c r="Y206" s="81"/>
      <c r="Z206" s="81"/>
      <c r="AA206" s="81"/>
      <c r="AB206" s="81"/>
      <c r="AC206" s="81">
        <f t="shared" si="64"/>
        <v>0</v>
      </c>
      <c r="AD206" s="81"/>
      <c r="AE206" s="81"/>
      <c r="AF206" s="81">
        <f t="shared" si="65"/>
        <v>0</v>
      </c>
      <c r="AG206" s="81"/>
      <c r="AH206" s="81"/>
    </row>
    <row r="207" spans="1:34" ht="12.75">
      <c r="A207" s="100"/>
      <c r="B207" s="112"/>
      <c r="C207" s="139" t="s">
        <v>9</v>
      </c>
      <c r="D207" s="79">
        <f t="shared" si="57"/>
        <v>0</v>
      </c>
      <c r="E207" s="79">
        <f t="shared" si="58"/>
        <v>0</v>
      </c>
      <c r="F207" s="81"/>
      <c r="G207" s="81"/>
      <c r="H207" s="81"/>
      <c r="I207" s="81"/>
      <c r="J207" s="81">
        <f t="shared" si="59"/>
        <v>0</v>
      </c>
      <c r="K207" s="90"/>
      <c r="L207" s="81"/>
      <c r="M207" s="81"/>
      <c r="N207" s="81"/>
      <c r="O207" s="81">
        <f t="shared" si="60"/>
        <v>0</v>
      </c>
      <c r="P207" s="81"/>
      <c r="Q207" s="81"/>
      <c r="R207" s="81">
        <f t="shared" si="61"/>
        <v>0</v>
      </c>
      <c r="S207" s="81"/>
      <c r="T207" s="81"/>
      <c r="U207" s="81">
        <f t="shared" si="62"/>
        <v>0</v>
      </c>
      <c r="V207" s="81"/>
      <c r="W207" s="81"/>
      <c r="X207" s="81">
        <f t="shared" si="63"/>
        <v>0</v>
      </c>
      <c r="Y207" s="81"/>
      <c r="Z207" s="81"/>
      <c r="AA207" s="81"/>
      <c r="AB207" s="81"/>
      <c r="AC207" s="81">
        <f t="shared" si="64"/>
        <v>0</v>
      </c>
      <c r="AD207" s="81"/>
      <c r="AE207" s="81"/>
      <c r="AF207" s="81">
        <f t="shared" si="65"/>
        <v>0</v>
      </c>
      <c r="AG207" s="81"/>
      <c r="AH207" s="81"/>
    </row>
    <row r="208" spans="1:34" ht="12.75">
      <c r="A208" s="100"/>
      <c r="B208" s="112"/>
      <c r="C208" s="139" t="s">
        <v>11</v>
      </c>
      <c r="D208" s="79">
        <f>E208+J208+O208+R208+U208+X208+AC208+AF208</f>
        <v>0</v>
      </c>
      <c r="E208" s="79">
        <f>F208+G208</f>
        <v>0</v>
      </c>
      <c r="F208" s="81"/>
      <c r="G208" s="81"/>
      <c r="H208" s="81"/>
      <c r="I208" s="81"/>
      <c r="J208" s="81">
        <f>K208+L208</f>
        <v>0</v>
      </c>
      <c r="K208" s="90"/>
      <c r="L208" s="81"/>
      <c r="M208" s="81"/>
      <c r="N208" s="81"/>
      <c r="O208" s="81">
        <f>P208</f>
        <v>0</v>
      </c>
      <c r="P208" s="81"/>
      <c r="Q208" s="81"/>
      <c r="R208" s="81">
        <f>S208</f>
        <v>0</v>
      </c>
      <c r="S208" s="81"/>
      <c r="T208" s="81"/>
      <c r="U208" s="81">
        <f>V208</f>
        <v>0</v>
      </c>
      <c r="V208" s="81"/>
      <c r="W208" s="81"/>
      <c r="X208" s="81">
        <f>Y208+Z208</f>
        <v>0</v>
      </c>
      <c r="Y208" s="81"/>
      <c r="Z208" s="81"/>
      <c r="AA208" s="81"/>
      <c r="AB208" s="81"/>
      <c r="AC208" s="81">
        <f>AD208</f>
        <v>0</v>
      </c>
      <c r="AD208" s="81"/>
      <c r="AE208" s="81"/>
      <c r="AF208" s="81">
        <f>AG208</f>
        <v>0</v>
      </c>
      <c r="AG208" s="81"/>
      <c r="AH208" s="81"/>
    </row>
    <row r="209" spans="1:34" ht="12.75">
      <c r="A209" s="100"/>
      <c r="B209" s="112"/>
      <c r="C209" s="139" t="s">
        <v>9</v>
      </c>
      <c r="D209" s="79">
        <f>E209+J209+O209+R209+U209+X209+AC209+AF209</f>
        <v>0</v>
      </c>
      <c r="E209" s="79">
        <f>F209+G209</f>
        <v>0</v>
      </c>
      <c r="F209" s="81"/>
      <c r="G209" s="81"/>
      <c r="H209" s="81"/>
      <c r="I209" s="81"/>
      <c r="J209" s="81">
        <f>K209+L209</f>
        <v>0</v>
      </c>
      <c r="K209" s="90"/>
      <c r="L209" s="81"/>
      <c r="M209" s="81"/>
      <c r="N209" s="81"/>
      <c r="O209" s="81">
        <f>P209</f>
        <v>0</v>
      </c>
      <c r="P209" s="81"/>
      <c r="Q209" s="81"/>
      <c r="R209" s="81">
        <f>S209</f>
        <v>0</v>
      </c>
      <c r="S209" s="81"/>
      <c r="T209" s="81"/>
      <c r="U209" s="81">
        <f>V209</f>
        <v>0</v>
      </c>
      <c r="V209" s="81"/>
      <c r="W209" s="81"/>
      <c r="X209" s="81">
        <f>Y209+Z209</f>
        <v>0</v>
      </c>
      <c r="Y209" s="81"/>
      <c r="Z209" s="81"/>
      <c r="AA209" s="81"/>
      <c r="AB209" s="81"/>
      <c r="AC209" s="81">
        <f>AD209</f>
        <v>0</v>
      </c>
      <c r="AD209" s="81"/>
      <c r="AE209" s="81"/>
      <c r="AF209" s="81">
        <f>AG209</f>
        <v>0</v>
      </c>
      <c r="AG209" s="81"/>
      <c r="AH209" s="81"/>
    </row>
    <row r="210" spans="1:34" ht="12.75">
      <c r="A210" s="100"/>
      <c r="B210" s="112"/>
      <c r="C210" s="139" t="s">
        <v>11</v>
      </c>
      <c r="D210" s="79">
        <f>E210+J210+O210+R210+U210+X210+AC210+AF210</f>
        <v>0</v>
      </c>
      <c r="E210" s="79">
        <f>F210+G210</f>
        <v>0</v>
      </c>
      <c r="F210" s="81"/>
      <c r="G210" s="81"/>
      <c r="H210" s="81"/>
      <c r="I210" s="81"/>
      <c r="J210" s="81">
        <f>K210+L210</f>
        <v>0</v>
      </c>
      <c r="K210" s="90"/>
      <c r="L210" s="81"/>
      <c r="M210" s="81"/>
      <c r="N210" s="81"/>
      <c r="O210" s="81">
        <f>P210</f>
        <v>0</v>
      </c>
      <c r="P210" s="81"/>
      <c r="Q210" s="81"/>
      <c r="R210" s="81">
        <f>S210</f>
        <v>0</v>
      </c>
      <c r="S210" s="81"/>
      <c r="T210" s="81"/>
      <c r="U210" s="81">
        <f>V210</f>
        <v>0</v>
      </c>
      <c r="V210" s="81"/>
      <c r="W210" s="81"/>
      <c r="X210" s="81">
        <f>Y210+Z210</f>
        <v>0</v>
      </c>
      <c r="Y210" s="81"/>
      <c r="Z210" s="81"/>
      <c r="AA210" s="81"/>
      <c r="AB210" s="81"/>
      <c r="AC210" s="81">
        <f>AD210</f>
        <v>0</v>
      </c>
      <c r="AD210" s="81"/>
      <c r="AE210" s="81"/>
      <c r="AF210" s="81">
        <f>AG210</f>
        <v>0</v>
      </c>
      <c r="AG210" s="81"/>
      <c r="AH210" s="81"/>
    </row>
    <row r="211" spans="1:34" ht="12.75">
      <c r="A211" s="100"/>
      <c r="B211" s="112"/>
      <c r="C211" s="139" t="s">
        <v>9</v>
      </c>
      <c r="D211" s="79">
        <f>E211+J211+O211+R211+U211+X211+AC211+AF211</f>
        <v>0</v>
      </c>
      <c r="E211" s="79">
        <f>F211+G211</f>
        <v>0</v>
      </c>
      <c r="F211" s="81"/>
      <c r="G211" s="81"/>
      <c r="H211" s="81"/>
      <c r="I211" s="81"/>
      <c r="J211" s="81">
        <f>K211+L211</f>
        <v>0</v>
      </c>
      <c r="K211" s="90"/>
      <c r="L211" s="81"/>
      <c r="M211" s="81"/>
      <c r="N211" s="81"/>
      <c r="O211" s="81">
        <f>P211</f>
        <v>0</v>
      </c>
      <c r="P211" s="81"/>
      <c r="Q211" s="81"/>
      <c r="R211" s="81">
        <f>S211</f>
        <v>0</v>
      </c>
      <c r="S211" s="81"/>
      <c r="T211" s="81"/>
      <c r="U211" s="81">
        <f>V211</f>
        <v>0</v>
      </c>
      <c r="V211" s="81"/>
      <c r="W211" s="81"/>
      <c r="X211" s="81">
        <f>Y211+Z211</f>
        <v>0</v>
      </c>
      <c r="Y211" s="81"/>
      <c r="Z211" s="81"/>
      <c r="AA211" s="81"/>
      <c r="AB211" s="81"/>
      <c r="AC211" s="81">
        <f>AD211</f>
        <v>0</v>
      </c>
      <c r="AD211" s="81"/>
      <c r="AE211" s="81"/>
      <c r="AF211" s="81">
        <f>AG211</f>
        <v>0</v>
      </c>
      <c r="AG211" s="81"/>
      <c r="AH211" s="81"/>
    </row>
    <row r="212" spans="1:34" ht="13.5" thickBot="1">
      <c r="A212" s="118"/>
      <c r="B212" s="119"/>
      <c r="C212" s="154" t="s">
        <v>11</v>
      </c>
      <c r="D212" s="82">
        <f>E212+J212+O212+R212+U212+X212+AC212+AF212</f>
        <v>0</v>
      </c>
      <c r="E212" s="82">
        <f>F212+G212</f>
        <v>0</v>
      </c>
      <c r="F212" s="83"/>
      <c r="G212" s="83"/>
      <c r="H212" s="83"/>
      <c r="I212" s="83"/>
      <c r="J212" s="83">
        <f>K212+L212</f>
        <v>0</v>
      </c>
      <c r="K212" s="91"/>
      <c r="L212" s="83"/>
      <c r="M212" s="83"/>
      <c r="N212" s="83"/>
      <c r="O212" s="83">
        <f>P212</f>
        <v>0</v>
      </c>
      <c r="P212" s="83"/>
      <c r="Q212" s="83"/>
      <c r="R212" s="83">
        <f>S212</f>
        <v>0</v>
      </c>
      <c r="S212" s="83"/>
      <c r="T212" s="83"/>
      <c r="U212" s="83">
        <f>V212</f>
        <v>0</v>
      </c>
      <c r="V212" s="83"/>
      <c r="W212" s="83"/>
      <c r="X212" s="83">
        <f>Y212+Z212</f>
        <v>0</v>
      </c>
      <c r="Y212" s="83"/>
      <c r="Z212" s="83"/>
      <c r="AA212" s="83"/>
      <c r="AB212" s="83"/>
      <c r="AC212" s="83">
        <f>AD212</f>
        <v>0</v>
      </c>
      <c r="AD212" s="83"/>
      <c r="AE212" s="83"/>
      <c r="AF212" s="83">
        <f>AG212</f>
        <v>0</v>
      </c>
      <c r="AG212" s="83"/>
      <c r="AH212" s="83"/>
    </row>
    <row r="213" spans="1:34" ht="15">
      <c r="A213" s="98" t="s">
        <v>24</v>
      </c>
      <c r="B213" s="130" t="s">
        <v>184</v>
      </c>
      <c r="C213" s="155" t="s">
        <v>9</v>
      </c>
      <c r="D213" s="79">
        <f>J213+O213</f>
        <v>49.684999999999995</v>
      </c>
      <c r="E213" s="79">
        <f aca="true" t="shared" si="66" ref="E213:I214">E216+E286+E288+E291</f>
        <v>0</v>
      </c>
      <c r="F213" s="79">
        <f t="shared" si="66"/>
        <v>0</v>
      </c>
      <c r="G213" s="79">
        <f t="shared" si="66"/>
        <v>0</v>
      </c>
      <c r="H213" s="79">
        <f t="shared" si="66"/>
        <v>0</v>
      </c>
      <c r="I213" s="79">
        <f t="shared" si="66"/>
        <v>0</v>
      </c>
      <c r="J213" s="79">
        <f>J216+J219+J222+J225+J228+J231+J234+J237+J240+J243+J246+J249+J252+J255+J258+J261+J264+J267+J270+J273+J276</f>
        <v>48.894</v>
      </c>
      <c r="K213" s="79">
        <f>K225+K231+K243+K270</f>
        <v>9.327</v>
      </c>
      <c r="L213" s="79">
        <f>L216+L219+L222+L225+L228+L231+L234+L237+L240+L243+L246+L249+L252+L255+L258+L261+L264+L267+L270+L273+L276</f>
        <v>39.567</v>
      </c>
      <c r="M213" s="79">
        <f>M216+M286+M288+M291</f>
        <v>0</v>
      </c>
      <c r="N213" s="79">
        <f>N216+N286+N288+N291</f>
        <v>0</v>
      </c>
      <c r="O213" s="79">
        <f>P213+Q213</f>
        <v>0.7909999999999999</v>
      </c>
      <c r="P213" s="79">
        <f>P234+P249</f>
        <v>0.7909999999999999</v>
      </c>
      <c r="Q213" s="79">
        <f>Q234</f>
        <v>0</v>
      </c>
      <c r="R213" s="79">
        <f aca="true" t="shared" si="67" ref="R213:AH213">R216+R286+R288+R291</f>
        <v>0</v>
      </c>
      <c r="S213" s="79">
        <f t="shared" si="67"/>
        <v>0</v>
      </c>
      <c r="T213" s="79">
        <f t="shared" si="67"/>
        <v>0</v>
      </c>
      <c r="U213" s="79">
        <f t="shared" si="67"/>
        <v>0</v>
      </c>
      <c r="V213" s="79">
        <f t="shared" si="67"/>
        <v>0</v>
      </c>
      <c r="W213" s="79">
        <f t="shared" si="67"/>
        <v>0</v>
      </c>
      <c r="X213" s="79">
        <f t="shared" si="67"/>
        <v>0</v>
      </c>
      <c r="Y213" s="79">
        <f t="shared" si="67"/>
        <v>0</v>
      </c>
      <c r="Z213" s="79">
        <f t="shared" si="67"/>
        <v>0</v>
      </c>
      <c r="AA213" s="79">
        <f t="shared" si="67"/>
        <v>0</v>
      </c>
      <c r="AB213" s="79">
        <f t="shared" si="67"/>
        <v>0</v>
      </c>
      <c r="AC213" s="79">
        <f t="shared" si="67"/>
        <v>0</v>
      </c>
      <c r="AD213" s="79">
        <f t="shared" si="67"/>
        <v>0</v>
      </c>
      <c r="AE213" s="79">
        <f t="shared" si="67"/>
        <v>0</v>
      </c>
      <c r="AF213" s="79">
        <f t="shared" si="67"/>
        <v>0</v>
      </c>
      <c r="AG213" s="79">
        <f t="shared" si="67"/>
        <v>0</v>
      </c>
      <c r="AH213" s="79">
        <f t="shared" si="67"/>
        <v>0</v>
      </c>
    </row>
    <row r="214" spans="1:34" ht="18.75" customHeight="1">
      <c r="A214" s="99"/>
      <c r="B214" s="131" t="s">
        <v>185</v>
      </c>
      <c r="C214" s="156" t="s">
        <v>53</v>
      </c>
      <c r="D214" s="79">
        <f>J214+O214</f>
        <v>52</v>
      </c>
      <c r="E214" s="79">
        <f t="shared" si="66"/>
        <v>0</v>
      </c>
      <c r="F214" s="79">
        <f t="shared" si="66"/>
        <v>0</v>
      </c>
      <c r="G214" s="79">
        <f t="shared" si="66"/>
        <v>0</v>
      </c>
      <c r="H214" s="79">
        <f t="shared" si="66"/>
        <v>0</v>
      </c>
      <c r="I214" s="79">
        <f t="shared" si="66"/>
        <v>0</v>
      </c>
      <c r="J214" s="79">
        <f>J217+J220+J223+J226+J229+J232+J235+J238+J241+J244+J247+J250+J253+J256+J259+J262+J265+J268+J271+J274+J277</f>
        <v>51</v>
      </c>
      <c r="K214" s="79">
        <f>K226+K232+K244+K271</f>
        <v>10</v>
      </c>
      <c r="L214" s="79">
        <f>L217+L220+L223+L226+L229+L232+L238+L241+L244+L247+L250+L253+L256+L259+L262+L265+L268+L271+L274+L277</f>
        <v>41</v>
      </c>
      <c r="M214" s="79">
        <f>M217+M287+M289+M292</f>
        <v>0</v>
      </c>
      <c r="N214" s="79">
        <f>N217+N287+N289+N292</f>
        <v>0</v>
      </c>
      <c r="O214" s="79">
        <f>P214+Q214</f>
        <v>1</v>
      </c>
      <c r="P214" s="79">
        <f>P235+P250</f>
        <v>1</v>
      </c>
      <c r="Q214" s="79">
        <f>Q235</f>
        <v>0</v>
      </c>
      <c r="R214" s="79">
        <f aca="true" t="shared" si="68" ref="R214:AH214">R217+R287+R289+R292</f>
        <v>0</v>
      </c>
      <c r="S214" s="79">
        <f t="shared" si="68"/>
        <v>0</v>
      </c>
      <c r="T214" s="79">
        <f t="shared" si="68"/>
        <v>0</v>
      </c>
      <c r="U214" s="79">
        <f t="shared" si="68"/>
        <v>0</v>
      </c>
      <c r="V214" s="79">
        <f t="shared" si="68"/>
        <v>0</v>
      </c>
      <c r="W214" s="79">
        <f t="shared" si="68"/>
        <v>0</v>
      </c>
      <c r="X214" s="79">
        <f t="shared" si="68"/>
        <v>0</v>
      </c>
      <c r="Y214" s="79">
        <f t="shared" si="68"/>
        <v>0</v>
      </c>
      <c r="Z214" s="79">
        <f t="shared" si="68"/>
        <v>0</v>
      </c>
      <c r="AA214" s="79">
        <f t="shared" si="68"/>
        <v>0</v>
      </c>
      <c r="AB214" s="79">
        <f t="shared" si="68"/>
        <v>0</v>
      </c>
      <c r="AC214" s="79">
        <f t="shared" si="68"/>
        <v>0</v>
      </c>
      <c r="AD214" s="79">
        <f t="shared" si="68"/>
        <v>0</v>
      </c>
      <c r="AE214" s="79">
        <f t="shared" si="68"/>
        <v>0</v>
      </c>
      <c r="AF214" s="79">
        <f t="shared" si="68"/>
        <v>0</v>
      </c>
      <c r="AG214" s="79">
        <f t="shared" si="68"/>
        <v>0</v>
      </c>
      <c r="AH214" s="79">
        <f t="shared" si="68"/>
        <v>0</v>
      </c>
    </row>
    <row r="215" spans="1:34" ht="12.75">
      <c r="A215" s="99"/>
      <c r="B215" s="111"/>
      <c r="C215" s="156" t="s">
        <v>11</v>
      </c>
      <c r="D215" s="79">
        <f>D218+D221+D224+D227+D230+D233+D236+D239+D242+D245+D248+D251+D254+D257+D260+D263+D266+D269+D272+D275+D278</f>
        <v>15200.259999999997</v>
      </c>
      <c r="E215" s="79">
        <f>E218</f>
        <v>0</v>
      </c>
      <c r="F215" s="79">
        <f>F218+F290+F293</f>
        <v>0</v>
      </c>
      <c r="G215" s="79">
        <v>0</v>
      </c>
      <c r="H215" s="79">
        <v>0</v>
      </c>
      <c r="I215" s="79">
        <v>0</v>
      </c>
      <c r="J215" s="79">
        <f>J218+J221+J224+J227+J230+J233+J239+J242+J245+J248+J251+J254+J257+J260+J263+J266+J269+J272+J275+J278</f>
        <v>14882.759999999997</v>
      </c>
      <c r="K215" s="79">
        <f>K227+K233+K245+K272</f>
        <v>3000.7700000000004</v>
      </c>
      <c r="L215" s="79">
        <f>L218+L221+L224+L227+L230+L233+L239+L242+L245+L248+L251+L254+L257+L260+L263+L266+L269+L272+L275+L278</f>
        <v>11881.989999999998</v>
      </c>
      <c r="M215" s="79">
        <v>0</v>
      </c>
      <c r="N215" s="79">
        <v>0</v>
      </c>
      <c r="O215" s="79">
        <f>P215+Q215</f>
        <v>317.5</v>
      </c>
      <c r="P215" s="79">
        <f>P236+P251</f>
        <v>317.5</v>
      </c>
      <c r="Q215" s="79">
        <f>Q236</f>
        <v>0</v>
      </c>
      <c r="R215" s="79">
        <v>0</v>
      </c>
      <c r="S215" s="79">
        <v>0</v>
      </c>
      <c r="T215" s="79">
        <v>0</v>
      </c>
      <c r="U215" s="79">
        <v>0</v>
      </c>
      <c r="V215" s="79">
        <v>0</v>
      </c>
      <c r="W215" s="79">
        <v>0</v>
      </c>
      <c r="X215" s="79">
        <v>0</v>
      </c>
      <c r="Y215" s="79">
        <v>0</v>
      </c>
      <c r="Z215" s="79">
        <v>0</v>
      </c>
      <c r="AA215" s="79">
        <v>0</v>
      </c>
      <c r="AB215" s="79">
        <v>0</v>
      </c>
      <c r="AC215" s="79">
        <v>0</v>
      </c>
      <c r="AD215" s="79">
        <v>0</v>
      </c>
      <c r="AE215" s="79">
        <v>0</v>
      </c>
      <c r="AF215" s="79">
        <v>0</v>
      </c>
      <c r="AG215" s="79">
        <v>0</v>
      </c>
      <c r="AH215" s="79">
        <v>0</v>
      </c>
    </row>
    <row r="216" spans="1:34" ht="12.75">
      <c r="A216" s="71" t="s">
        <v>62</v>
      </c>
      <c r="B216" s="24" t="s">
        <v>288</v>
      </c>
      <c r="C216" s="157" t="s">
        <v>9</v>
      </c>
      <c r="D216" s="79">
        <f>J216+O216</f>
        <v>2.025</v>
      </c>
      <c r="E216" s="81">
        <f>F216+G216</f>
        <v>0</v>
      </c>
      <c r="F216" s="81"/>
      <c r="G216" s="81"/>
      <c r="H216" s="81"/>
      <c r="I216" s="81"/>
      <c r="J216" s="79">
        <f>L216</f>
        <v>2.025</v>
      </c>
      <c r="K216" s="81"/>
      <c r="L216" s="279">
        <v>2.025</v>
      </c>
      <c r="M216" s="81"/>
      <c r="N216" s="81"/>
      <c r="O216" s="81">
        <f aca="true" t="shared" si="69" ref="O216:O290">P216</f>
        <v>0</v>
      </c>
      <c r="P216" s="81"/>
      <c r="Q216" s="81"/>
      <c r="R216" s="81">
        <f>S216</f>
        <v>0</v>
      </c>
      <c r="S216" s="81"/>
      <c r="T216" s="81"/>
      <c r="U216" s="81">
        <f>V216</f>
        <v>0</v>
      </c>
      <c r="V216" s="81"/>
      <c r="W216" s="81"/>
      <c r="X216" s="81">
        <f>Y216+Z216</f>
        <v>0</v>
      </c>
      <c r="Y216" s="81"/>
      <c r="Z216" s="81"/>
      <c r="AA216" s="81"/>
      <c r="AB216" s="81"/>
      <c r="AC216" s="81">
        <v>0</v>
      </c>
      <c r="AD216" s="81"/>
      <c r="AE216" s="81"/>
      <c r="AF216" s="81">
        <f>AG216</f>
        <v>0</v>
      </c>
      <c r="AG216" s="81"/>
      <c r="AH216" s="81"/>
    </row>
    <row r="217" spans="1:34" ht="12.75">
      <c r="A217" s="71"/>
      <c r="B217" s="24"/>
      <c r="C217" s="157" t="s">
        <v>53</v>
      </c>
      <c r="D217" s="79">
        <f>J217+O217</f>
        <v>2</v>
      </c>
      <c r="E217" s="81">
        <f>F217+G217</f>
        <v>0</v>
      </c>
      <c r="F217" s="81"/>
      <c r="G217" s="81"/>
      <c r="H217" s="81"/>
      <c r="I217" s="81"/>
      <c r="J217" s="81">
        <f aca="true" t="shared" si="70" ref="J217:J293">K217+L217</f>
        <v>2</v>
      </c>
      <c r="K217" s="81"/>
      <c r="L217" s="279">
        <v>2</v>
      </c>
      <c r="M217" s="81"/>
      <c r="N217" s="81"/>
      <c r="O217" s="81">
        <f t="shared" si="69"/>
        <v>0</v>
      </c>
      <c r="P217" s="81"/>
      <c r="Q217" s="81"/>
      <c r="R217" s="81">
        <f>S217</f>
        <v>0</v>
      </c>
      <c r="S217" s="81"/>
      <c r="T217" s="81"/>
      <c r="U217" s="81">
        <f>V217</f>
        <v>0</v>
      </c>
      <c r="V217" s="81"/>
      <c r="W217" s="81"/>
      <c r="X217" s="81">
        <f>Y217+Z217</f>
        <v>0</v>
      </c>
      <c r="Y217" s="81"/>
      <c r="Z217" s="81"/>
      <c r="AA217" s="81"/>
      <c r="AB217" s="81"/>
      <c r="AC217" s="81">
        <f>AD217</f>
        <v>0</v>
      </c>
      <c r="AD217" s="81"/>
      <c r="AE217" s="81"/>
      <c r="AF217" s="81">
        <f>AG217</f>
        <v>0</v>
      </c>
      <c r="AG217" s="81"/>
      <c r="AH217" s="81"/>
    </row>
    <row r="218" spans="1:34" ht="12.75">
      <c r="A218" s="71"/>
      <c r="B218" s="24"/>
      <c r="C218" s="157" t="s">
        <v>11</v>
      </c>
      <c r="D218" s="79">
        <f aca="true" t="shared" si="71" ref="D218:D293">E218+J218+O218+R218+U218+X218+AC218+AF218</f>
        <v>682.83</v>
      </c>
      <c r="E218" s="81">
        <f>F218+G218</f>
        <v>0</v>
      </c>
      <c r="F218" s="81"/>
      <c r="G218" s="81"/>
      <c r="H218" s="81"/>
      <c r="I218" s="81"/>
      <c r="J218" s="81">
        <f t="shared" si="70"/>
        <v>682.83</v>
      </c>
      <c r="K218" s="81"/>
      <c r="L218" s="279">
        <v>682.83</v>
      </c>
      <c r="M218" s="81"/>
      <c r="N218" s="81"/>
      <c r="O218" s="81">
        <f t="shared" si="69"/>
        <v>0</v>
      </c>
      <c r="P218" s="81"/>
      <c r="Q218" s="81"/>
      <c r="R218" s="81">
        <f>S218</f>
        <v>0</v>
      </c>
      <c r="S218" s="81"/>
      <c r="T218" s="81"/>
      <c r="U218" s="81">
        <f>V218</f>
        <v>0</v>
      </c>
      <c r="V218" s="81"/>
      <c r="W218" s="81"/>
      <c r="X218" s="81">
        <f>Y218+Z218</f>
        <v>0</v>
      </c>
      <c r="Y218" s="81"/>
      <c r="Z218" s="81"/>
      <c r="AA218" s="81"/>
      <c r="AB218" s="81"/>
      <c r="AC218" s="81">
        <f>AD218</f>
        <v>0</v>
      </c>
      <c r="AD218" s="81"/>
      <c r="AE218" s="81"/>
      <c r="AF218" s="81">
        <f>AG218</f>
        <v>0</v>
      </c>
      <c r="AG218" s="81"/>
      <c r="AH218" s="81"/>
    </row>
    <row r="219" spans="1:34" ht="12.75">
      <c r="A219" s="71" t="s">
        <v>16</v>
      </c>
      <c r="B219" s="24" t="s">
        <v>289</v>
      </c>
      <c r="C219" s="157" t="s">
        <v>9</v>
      </c>
      <c r="D219" s="79">
        <f t="shared" si="71"/>
        <v>3.79</v>
      </c>
      <c r="E219" s="81"/>
      <c r="F219" s="81"/>
      <c r="G219" s="81"/>
      <c r="H219" s="81"/>
      <c r="I219" s="81"/>
      <c r="J219" s="81">
        <f t="shared" si="70"/>
        <v>3.79</v>
      </c>
      <c r="K219" s="81"/>
      <c r="L219" s="279">
        <v>3.79</v>
      </c>
      <c r="M219" s="81"/>
      <c r="N219" s="81"/>
      <c r="O219" s="81">
        <f t="shared" si="69"/>
        <v>0</v>
      </c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</row>
    <row r="220" spans="1:34" ht="12.75">
      <c r="A220" s="71"/>
      <c r="B220" s="24"/>
      <c r="C220" s="157" t="s">
        <v>53</v>
      </c>
      <c r="D220" s="79">
        <f t="shared" si="71"/>
        <v>3</v>
      </c>
      <c r="E220" s="81"/>
      <c r="F220" s="81"/>
      <c r="G220" s="81"/>
      <c r="H220" s="81"/>
      <c r="I220" s="81"/>
      <c r="J220" s="81">
        <f t="shared" si="70"/>
        <v>3</v>
      </c>
      <c r="K220" s="81"/>
      <c r="L220" s="279">
        <v>3</v>
      </c>
      <c r="M220" s="81"/>
      <c r="N220" s="81"/>
      <c r="O220" s="81">
        <f t="shared" si="69"/>
        <v>0</v>
      </c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</row>
    <row r="221" spans="1:34" ht="12.75">
      <c r="A221" s="71"/>
      <c r="B221" s="24"/>
      <c r="C221" s="157" t="s">
        <v>11</v>
      </c>
      <c r="D221" s="79">
        <f t="shared" si="71"/>
        <v>898.52</v>
      </c>
      <c r="E221" s="81"/>
      <c r="F221" s="81"/>
      <c r="G221" s="81"/>
      <c r="H221" s="81"/>
      <c r="I221" s="81"/>
      <c r="J221" s="81">
        <f t="shared" si="70"/>
        <v>898.52</v>
      </c>
      <c r="K221" s="81"/>
      <c r="L221" s="279">
        <v>898.52</v>
      </c>
      <c r="M221" s="81"/>
      <c r="N221" s="81"/>
      <c r="O221" s="81">
        <f t="shared" si="69"/>
        <v>0</v>
      </c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</row>
    <row r="222" spans="1:34" ht="12.75">
      <c r="A222" s="71" t="s">
        <v>18</v>
      </c>
      <c r="B222" s="24" t="s">
        <v>290</v>
      </c>
      <c r="C222" s="157" t="s">
        <v>9</v>
      </c>
      <c r="D222" s="79">
        <f t="shared" si="71"/>
        <v>1.502</v>
      </c>
      <c r="E222" s="81"/>
      <c r="F222" s="81"/>
      <c r="G222" s="81"/>
      <c r="H222" s="81"/>
      <c r="I222" s="81"/>
      <c r="J222" s="81">
        <f t="shared" si="70"/>
        <v>1.502</v>
      </c>
      <c r="K222" s="81"/>
      <c r="L222" s="279">
        <v>1.502</v>
      </c>
      <c r="M222" s="81"/>
      <c r="N222" s="81"/>
      <c r="O222" s="81">
        <f t="shared" si="69"/>
        <v>0</v>
      </c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</row>
    <row r="223" spans="1:34" ht="12.75">
      <c r="A223" s="71"/>
      <c r="B223" s="24"/>
      <c r="C223" s="157" t="s">
        <v>53</v>
      </c>
      <c r="D223" s="79">
        <f t="shared" si="71"/>
        <v>4</v>
      </c>
      <c r="E223" s="81"/>
      <c r="F223" s="81"/>
      <c r="G223" s="81"/>
      <c r="H223" s="81"/>
      <c r="I223" s="81"/>
      <c r="J223" s="81">
        <f t="shared" si="70"/>
        <v>4</v>
      </c>
      <c r="K223" s="81"/>
      <c r="L223" s="279">
        <v>4</v>
      </c>
      <c r="M223" s="81"/>
      <c r="N223" s="81"/>
      <c r="O223" s="81">
        <f t="shared" si="69"/>
        <v>0</v>
      </c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</row>
    <row r="224" spans="1:34" ht="12.75">
      <c r="A224" s="71"/>
      <c r="B224" s="24"/>
      <c r="C224" s="157" t="s">
        <v>11</v>
      </c>
      <c r="D224" s="79">
        <f t="shared" si="71"/>
        <v>660</v>
      </c>
      <c r="E224" s="81"/>
      <c r="F224" s="81"/>
      <c r="G224" s="81"/>
      <c r="H224" s="81"/>
      <c r="I224" s="81"/>
      <c r="J224" s="81">
        <f t="shared" si="70"/>
        <v>660</v>
      </c>
      <c r="K224" s="81"/>
      <c r="L224" s="279">
        <v>660</v>
      </c>
      <c r="M224" s="81"/>
      <c r="N224" s="81"/>
      <c r="O224" s="81">
        <f t="shared" si="69"/>
        <v>0</v>
      </c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</row>
    <row r="225" spans="1:34" ht="12.75">
      <c r="A225" s="71" t="s">
        <v>52</v>
      </c>
      <c r="B225" s="24" t="s">
        <v>291</v>
      </c>
      <c r="C225" s="157" t="s">
        <v>9</v>
      </c>
      <c r="D225" s="79">
        <f t="shared" si="71"/>
        <v>3.149</v>
      </c>
      <c r="E225" s="81"/>
      <c r="F225" s="81"/>
      <c r="G225" s="81"/>
      <c r="H225" s="81"/>
      <c r="I225" s="81"/>
      <c r="J225" s="81">
        <f t="shared" si="70"/>
        <v>3.149</v>
      </c>
      <c r="K225" s="90">
        <v>3.149</v>
      </c>
      <c r="L225" s="279"/>
      <c r="M225" s="81"/>
      <c r="N225" s="81"/>
      <c r="O225" s="81">
        <f t="shared" si="69"/>
        <v>0</v>
      </c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</row>
    <row r="226" spans="1:34" ht="12.75">
      <c r="A226" s="71"/>
      <c r="B226" s="24"/>
      <c r="C226" s="157" t="s">
        <v>53</v>
      </c>
      <c r="D226" s="79">
        <f t="shared" si="71"/>
        <v>4</v>
      </c>
      <c r="E226" s="81"/>
      <c r="F226" s="81"/>
      <c r="G226" s="81"/>
      <c r="H226" s="81"/>
      <c r="I226" s="81"/>
      <c r="J226" s="81">
        <f t="shared" si="70"/>
        <v>4</v>
      </c>
      <c r="K226" s="90">
        <v>4</v>
      </c>
      <c r="L226" s="279"/>
      <c r="M226" s="81"/>
      <c r="N226" s="81"/>
      <c r="O226" s="81">
        <f t="shared" si="69"/>
        <v>0</v>
      </c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</row>
    <row r="227" spans="1:34" ht="12.75">
      <c r="A227" s="71"/>
      <c r="B227" s="24"/>
      <c r="C227" s="157" t="s">
        <v>11</v>
      </c>
      <c r="D227" s="79">
        <f t="shared" si="71"/>
        <v>1331.68</v>
      </c>
      <c r="E227" s="81"/>
      <c r="F227" s="81"/>
      <c r="G227" s="81"/>
      <c r="H227" s="81"/>
      <c r="I227" s="81"/>
      <c r="J227" s="81">
        <f t="shared" si="70"/>
        <v>1331.68</v>
      </c>
      <c r="K227" s="90">
        <v>1331.68</v>
      </c>
      <c r="L227" s="279"/>
      <c r="M227" s="81"/>
      <c r="N227" s="81"/>
      <c r="O227" s="81">
        <f t="shared" si="69"/>
        <v>0</v>
      </c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</row>
    <row r="228" spans="1:34" ht="12.75">
      <c r="A228" s="71" t="s">
        <v>24</v>
      </c>
      <c r="B228" s="24" t="s">
        <v>292</v>
      </c>
      <c r="C228" s="157" t="s">
        <v>9</v>
      </c>
      <c r="D228" s="79">
        <f t="shared" si="71"/>
        <v>2.54</v>
      </c>
      <c r="E228" s="81"/>
      <c r="F228" s="81"/>
      <c r="G228" s="81"/>
      <c r="H228" s="81"/>
      <c r="I228" s="81"/>
      <c r="J228" s="81">
        <f t="shared" si="70"/>
        <v>2.54</v>
      </c>
      <c r="K228" s="90"/>
      <c r="L228" s="279">
        <v>2.54</v>
      </c>
      <c r="M228" s="81"/>
      <c r="N228" s="81"/>
      <c r="O228" s="81">
        <f t="shared" si="69"/>
        <v>0</v>
      </c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</row>
    <row r="229" spans="1:34" ht="12.75">
      <c r="A229" s="71"/>
      <c r="B229" s="24"/>
      <c r="C229" s="157" t="s">
        <v>53</v>
      </c>
      <c r="D229" s="79">
        <f t="shared" si="71"/>
        <v>2</v>
      </c>
      <c r="E229" s="81"/>
      <c r="F229" s="81"/>
      <c r="G229" s="81"/>
      <c r="H229" s="81"/>
      <c r="I229" s="81"/>
      <c r="J229" s="81">
        <f t="shared" si="70"/>
        <v>2</v>
      </c>
      <c r="K229" s="90"/>
      <c r="L229" s="279">
        <v>2</v>
      </c>
      <c r="M229" s="81"/>
      <c r="N229" s="81"/>
      <c r="O229" s="81">
        <f t="shared" si="69"/>
        <v>0</v>
      </c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</row>
    <row r="230" spans="1:34" ht="12.75">
      <c r="A230" s="71"/>
      <c r="B230" s="24"/>
      <c r="C230" s="157" t="s">
        <v>11</v>
      </c>
      <c r="D230" s="79">
        <f t="shared" si="71"/>
        <v>814.33</v>
      </c>
      <c r="E230" s="81"/>
      <c r="F230" s="81"/>
      <c r="G230" s="81"/>
      <c r="H230" s="81"/>
      <c r="I230" s="81"/>
      <c r="J230" s="81">
        <f t="shared" si="70"/>
        <v>814.33</v>
      </c>
      <c r="K230" s="90"/>
      <c r="L230" s="279">
        <v>814.33</v>
      </c>
      <c r="M230" s="81"/>
      <c r="N230" s="81"/>
      <c r="O230" s="81">
        <f t="shared" si="69"/>
        <v>0</v>
      </c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</row>
    <row r="231" spans="1:34" ht="12.75">
      <c r="A231" s="71" t="s">
        <v>25</v>
      </c>
      <c r="B231" s="24" t="s">
        <v>293</v>
      </c>
      <c r="C231" s="157" t="s">
        <v>9</v>
      </c>
      <c r="D231" s="79">
        <f t="shared" si="71"/>
        <v>1.928</v>
      </c>
      <c r="E231" s="81"/>
      <c r="F231" s="81"/>
      <c r="G231" s="81"/>
      <c r="H231" s="81"/>
      <c r="I231" s="81"/>
      <c r="J231" s="81">
        <f t="shared" si="70"/>
        <v>1.928</v>
      </c>
      <c r="K231" s="90">
        <v>1.928</v>
      </c>
      <c r="L231" s="279"/>
      <c r="M231" s="81"/>
      <c r="N231" s="81"/>
      <c r="O231" s="81">
        <f t="shared" si="69"/>
        <v>0</v>
      </c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</row>
    <row r="232" spans="1:34" ht="12.75">
      <c r="A232" s="71"/>
      <c r="B232" s="24"/>
      <c r="C232" s="157" t="s">
        <v>53</v>
      </c>
      <c r="D232" s="79">
        <f t="shared" si="71"/>
        <v>2</v>
      </c>
      <c r="E232" s="81"/>
      <c r="F232" s="81"/>
      <c r="G232" s="81"/>
      <c r="H232" s="81"/>
      <c r="I232" s="81"/>
      <c r="J232" s="81">
        <f t="shared" si="70"/>
        <v>2</v>
      </c>
      <c r="K232" s="90">
        <v>2</v>
      </c>
      <c r="L232" s="279"/>
      <c r="M232" s="81"/>
      <c r="N232" s="81"/>
      <c r="O232" s="81">
        <f t="shared" si="69"/>
        <v>0</v>
      </c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</row>
    <row r="233" spans="1:34" ht="12.75">
      <c r="A233" s="71"/>
      <c r="B233" s="24"/>
      <c r="C233" s="157" t="s">
        <v>11</v>
      </c>
      <c r="D233" s="79">
        <f t="shared" si="71"/>
        <v>596.3</v>
      </c>
      <c r="E233" s="81"/>
      <c r="F233" s="81"/>
      <c r="G233" s="81"/>
      <c r="H233" s="81"/>
      <c r="I233" s="81"/>
      <c r="J233" s="81">
        <f t="shared" si="70"/>
        <v>596.3</v>
      </c>
      <c r="K233" s="90">
        <v>596.3</v>
      </c>
      <c r="L233" s="279"/>
      <c r="M233" s="81"/>
      <c r="N233" s="81"/>
      <c r="O233" s="81">
        <f t="shared" si="69"/>
        <v>0</v>
      </c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</row>
    <row r="234" spans="1:34" ht="12.75">
      <c r="A234" s="71" t="s">
        <v>26</v>
      </c>
      <c r="B234" s="24" t="s">
        <v>294</v>
      </c>
      <c r="C234" s="157" t="s">
        <v>9</v>
      </c>
      <c r="D234" s="79">
        <f t="shared" si="71"/>
        <v>0.691</v>
      </c>
      <c r="E234" s="81"/>
      <c r="F234" s="81"/>
      <c r="G234" s="81"/>
      <c r="H234" s="81"/>
      <c r="I234" s="81"/>
      <c r="J234" s="81"/>
      <c r="K234" s="90"/>
      <c r="L234" s="279"/>
      <c r="M234" s="81"/>
      <c r="N234" s="81"/>
      <c r="O234" s="81">
        <f t="shared" si="69"/>
        <v>0.691</v>
      </c>
      <c r="P234" s="90">
        <v>0.691</v>
      </c>
      <c r="Q234" s="90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</row>
    <row r="235" spans="1:34" ht="12.75">
      <c r="A235" s="71"/>
      <c r="B235" s="24"/>
      <c r="C235" s="157" t="s">
        <v>53</v>
      </c>
      <c r="D235" s="79">
        <f t="shared" si="71"/>
        <v>1</v>
      </c>
      <c r="E235" s="81"/>
      <c r="F235" s="81"/>
      <c r="G235" s="81"/>
      <c r="H235" s="81"/>
      <c r="I235" s="81"/>
      <c r="J235" s="81"/>
      <c r="K235" s="90"/>
      <c r="L235" s="279"/>
      <c r="M235" s="81"/>
      <c r="N235" s="81"/>
      <c r="O235" s="81">
        <f t="shared" si="69"/>
        <v>1</v>
      </c>
      <c r="P235" s="90">
        <v>1</v>
      </c>
      <c r="Q235" s="90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</row>
    <row r="236" spans="1:34" ht="12.75">
      <c r="A236" s="71"/>
      <c r="B236" s="24"/>
      <c r="C236" s="157" t="s">
        <v>11</v>
      </c>
      <c r="D236" s="79">
        <f t="shared" si="71"/>
        <v>250.67</v>
      </c>
      <c r="E236" s="81"/>
      <c r="F236" s="81"/>
      <c r="G236" s="81"/>
      <c r="H236" s="81"/>
      <c r="I236" s="81"/>
      <c r="J236" s="81">
        <f t="shared" si="70"/>
        <v>0</v>
      </c>
      <c r="K236" s="90"/>
      <c r="L236" s="279"/>
      <c r="M236" s="81"/>
      <c r="N236" s="81"/>
      <c r="O236" s="81">
        <f t="shared" si="69"/>
        <v>250.67</v>
      </c>
      <c r="P236" s="90">
        <v>250.67</v>
      </c>
      <c r="Q236" s="90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</row>
    <row r="237" spans="1:34" ht="12.75">
      <c r="A237" s="71" t="s">
        <v>28</v>
      </c>
      <c r="B237" s="24" t="s">
        <v>295</v>
      </c>
      <c r="C237" s="157" t="s">
        <v>9</v>
      </c>
      <c r="D237" s="79">
        <f t="shared" si="71"/>
        <v>4.088</v>
      </c>
      <c r="E237" s="81"/>
      <c r="F237" s="81"/>
      <c r="G237" s="81"/>
      <c r="H237" s="81"/>
      <c r="I237" s="81"/>
      <c r="J237" s="81">
        <f t="shared" si="70"/>
        <v>4.088</v>
      </c>
      <c r="K237" s="90"/>
      <c r="L237" s="279">
        <v>4.088</v>
      </c>
      <c r="M237" s="81"/>
      <c r="N237" s="81"/>
      <c r="O237" s="81">
        <f t="shared" si="69"/>
        <v>0</v>
      </c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</row>
    <row r="238" spans="1:34" ht="12.75">
      <c r="A238" s="71"/>
      <c r="B238" s="24"/>
      <c r="C238" s="157" t="s">
        <v>53</v>
      </c>
      <c r="D238" s="79">
        <f t="shared" si="71"/>
        <v>3</v>
      </c>
      <c r="E238" s="81"/>
      <c r="F238" s="81"/>
      <c r="G238" s="81"/>
      <c r="H238" s="81"/>
      <c r="I238" s="81"/>
      <c r="J238" s="81">
        <f t="shared" si="70"/>
        <v>3</v>
      </c>
      <c r="K238" s="90"/>
      <c r="L238" s="279">
        <v>3</v>
      </c>
      <c r="M238" s="81"/>
      <c r="N238" s="81"/>
      <c r="O238" s="81">
        <f t="shared" si="69"/>
        <v>0</v>
      </c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</row>
    <row r="239" spans="1:34" ht="12.75">
      <c r="A239" s="71"/>
      <c r="B239" s="24"/>
      <c r="C239" s="157" t="s">
        <v>11</v>
      </c>
      <c r="D239" s="79">
        <f t="shared" si="71"/>
        <v>1023.08</v>
      </c>
      <c r="E239" s="81"/>
      <c r="F239" s="81"/>
      <c r="G239" s="81"/>
      <c r="H239" s="81"/>
      <c r="I239" s="81"/>
      <c r="J239" s="81">
        <f t="shared" si="70"/>
        <v>1023.08</v>
      </c>
      <c r="K239" s="90"/>
      <c r="L239" s="279">
        <v>1023.08</v>
      </c>
      <c r="M239" s="81"/>
      <c r="N239" s="81"/>
      <c r="O239" s="81">
        <f t="shared" si="69"/>
        <v>0</v>
      </c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</row>
    <row r="240" spans="1:34" ht="12.75">
      <c r="A240" s="71" t="s">
        <v>30</v>
      </c>
      <c r="B240" s="24" t="s">
        <v>296</v>
      </c>
      <c r="C240" s="157" t="s">
        <v>9</v>
      </c>
      <c r="D240" s="79">
        <f t="shared" si="71"/>
        <v>2.126</v>
      </c>
      <c r="E240" s="81"/>
      <c r="F240" s="81"/>
      <c r="G240" s="81"/>
      <c r="H240" s="81"/>
      <c r="I240" s="81"/>
      <c r="J240" s="81">
        <f t="shared" si="70"/>
        <v>2.126</v>
      </c>
      <c r="K240" s="90"/>
      <c r="L240" s="279">
        <v>2.126</v>
      </c>
      <c r="M240" s="81"/>
      <c r="N240" s="81"/>
      <c r="O240" s="81">
        <f t="shared" si="69"/>
        <v>0</v>
      </c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</row>
    <row r="241" spans="1:34" ht="12.75">
      <c r="A241" s="71"/>
      <c r="B241" s="24"/>
      <c r="C241" s="157" t="s">
        <v>53</v>
      </c>
      <c r="D241" s="79">
        <f t="shared" si="71"/>
        <v>2</v>
      </c>
      <c r="E241" s="81"/>
      <c r="F241" s="81"/>
      <c r="G241" s="81"/>
      <c r="H241" s="81"/>
      <c r="I241" s="81"/>
      <c r="J241" s="81">
        <f t="shared" si="70"/>
        <v>2</v>
      </c>
      <c r="K241" s="90"/>
      <c r="L241" s="279">
        <v>2</v>
      </c>
      <c r="M241" s="81"/>
      <c r="N241" s="81"/>
      <c r="O241" s="81">
        <f t="shared" si="69"/>
        <v>0</v>
      </c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</row>
    <row r="242" spans="1:34" ht="12.75">
      <c r="A242" s="71"/>
      <c r="B242" s="24"/>
      <c r="C242" s="157" t="s">
        <v>11</v>
      </c>
      <c r="D242" s="79">
        <f t="shared" si="71"/>
        <v>546.89</v>
      </c>
      <c r="E242" s="81"/>
      <c r="F242" s="81"/>
      <c r="G242" s="81"/>
      <c r="H242" s="81"/>
      <c r="I242" s="81"/>
      <c r="J242" s="81">
        <f t="shared" si="70"/>
        <v>546.89</v>
      </c>
      <c r="K242" s="90"/>
      <c r="L242" s="279">
        <v>546.89</v>
      </c>
      <c r="M242" s="81"/>
      <c r="N242" s="81"/>
      <c r="O242" s="81">
        <f t="shared" si="69"/>
        <v>0</v>
      </c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</row>
    <row r="243" spans="1:34" ht="12.75">
      <c r="A243" s="71" t="s">
        <v>31</v>
      </c>
      <c r="B243" s="24" t="s">
        <v>297</v>
      </c>
      <c r="C243" s="157" t="s">
        <v>9</v>
      </c>
      <c r="D243" s="79">
        <f t="shared" si="71"/>
        <v>2.731</v>
      </c>
      <c r="E243" s="81"/>
      <c r="F243" s="81"/>
      <c r="G243" s="81"/>
      <c r="H243" s="81"/>
      <c r="I243" s="81"/>
      <c r="J243" s="81">
        <f t="shared" si="70"/>
        <v>2.731</v>
      </c>
      <c r="K243" s="90">
        <v>2.731</v>
      </c>
      <c r="L243" s="279"/>
      <c r="M243" s="81"/>
      <c r="N243" s="81"/>
      <c r="O243" s="81">
        <f t="shared" si="69"/>
        <v>0</v>
      </c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</row>
    <row r="244" spans="1:34" ht="12.75">
      <c r="A244" s="71"/>
      <c r="B244" s="24"/>
      <c r="C244" s="157" t="s">
        <v>53</v>
      </c>
      <c r="D244" s="79">
        <f t="shared" si="71"/>
        <v>3</v>
      </c>
      <c r="E244" s="81"/>
      <c r="F244" s="81"/>
      <c r="G244" s="81"/>
      <c r="H244" s="81"/>
      <c r="I244" s="81"/>
      <c r="J244" s="81">
        <f t="shared" si="70"/>
        <v>3</v>
      </c>
      <c r="K244" s="90">
        <v>3</v>
      </c>
      <c r="L244" s="279"/>
      <c r="M244" s="81"/>
      <c r="N244" s="81"/>
      <c r="O244" s="81">
        <f t="shared" si="69"/>
        <v>0</v>
      </c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</row>
    <row r="245" spans="1:34" ht="12.75">
      <c r="A245" s="71"/>
      <c r="B245" s="24"/>
      <c r="C245" s="157" t="s">
        <v>11</v>
      </c>
      <c r="D245" s="79">
        <f t="shared" si="71"/>
        <v>602.82</v>
      </c>
      <c r="E245" s="81"/>
      <c r="F245" s="81"/>
      <c r="G245" s="81"/>
      <c r="H245" s="81"/>
      <c r="I245" s="81"/>
      <c r="J245" s="81">
        <f t="shared" si="70"/>
        <v>602.82</v>
      </c>
      <c r="K245" s="90">
        <v>602.82</v>
      </c>
      <c r="L245" s="279"/>
      <c r="M245" s="81"/>
      <c r="N245" s="81"/>
      <c r="O245" s="81">
        <f t="shared" si="69"/>
        <v>0</v>
      </c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</row>
    <row r="246" spans="1:34" ht="12.75">
      <c r="A246" s="71" t="s">
        <v>32</v>
      </c>
      <c r="B246" s="24" t="s">
        <v>298</v>
      </c>
      <c r="C246" s="157" t="s">
        <v>9</v>
      </c>
      <c r="D246" s="79">
        <f t="shared" si="71"/>
        <v>2.499</v>
      </c>
      <c r="E246" s="81"/>
      <c r="F246" s="81"/>
      <c r="G246" s="81"/>
      <c r="H246" s="81"/>
      <c r="I246" s="81"/>
      <c r="J246" s="81">
        <f t="shared" si="70"/>
        <v>2.499</v>
      </c>
      <c r="K246" s="81"/>
      <c r="L246" s="279">
        <v>2.499</v>
      </c>
      <c r="M246" s="81"/>
      <c r="N246" s="81"/>
      <c r="O246" s="81">
        <f t="shared" si="69"/>
        <v>0</v>
      </c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</row>
    <row r="247" spans="1:34" ht="12.75">
      <c r="A247" s="71"/>
      <c r="B247" s="24"/>
      <c r="C247" s="157" t="s">
        <v>53</v>
      </c>
      <c r="D247" s="79">
        <f t="shared" si="71"/>
        <v>2</v>
      </c>
      <c r="E247" s="81"/>
      <c r="F247" s="81"/>
      <c r="G247" s="81"/>
      <c r="H247" s="81"/>
      <c r="I247" s="81"/>
      <c r="J247" s="81">
        <f t="shared" si="70"/>
        <v>2</v>
      </c>
      <c r="K247" s="81"/>
      <c r="L247" s="279">
        <v>2</v>
      </c>
      <c r="M247" s="81"/>
      <c r="N247" s="81"/>
      <c r="O247" s="81">
        <f t="shared" si="69"/>
        <v>0</v>
      </c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</row>
    <row r="248" spans="1:34" ht="12.75">
      <c r="A248" s="71"/>
      <c r="B248" s="24"/>
      <c r="C248" s="157" t="s">
        <v>11</v>
      </c>
      <c r="D248" s="79">
        <f t="shared" si="71"/>
        <v>716.72</v>
      </c>
      <c r="E248" s="81"/>
      <c r="F248" s="81"/>
      <c r="G248" s="81"/>
      <c r="H248" s="81"/>
      <c r="I248" s="81"/>
      <c r="J248" s="81">
        <f t="shared" si="70"/>
        <v>716.72</v>
      </c>
      <c r="K248" s="81"/>
      <c r="L248" s="279">
        <v>716.72</v>
      </c>
      <c r="M248" s="81"/>
      <c r="N248" s="81"/>
      <c r="O248" s="81">
        <f t="shared" si="69"/>
        <v>0</v>
      </c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</row>
    <row r="249" spans="1:34" ht="12.75">
      <c r="A249" s="71" t="s">
        <v>33</v>
      </c>
      <c r="B249" s="24" t="s">
        <v>299</v>
      </c>
      <c r="C249" s="157" t="s">
        <v>9</v>
      </c>
      <c r="D249" s="79">
        <f t="shared" si="71"/>
        <v>0.1</v>
      </c>
      <c r="E249" s="81"/>
      <c r="F249" s="81"/>
      <c r="G249" s="81"/>
      <c r="H249" s="81"/>
      <c r="I249" s="81"/>
      <c r="J249" s="81">
        <f t="shared" si="70"/>
        <v>0</v>
      </c>
      <c r="K249" s="81"/>
      <c r="L249" s="279"/>
      <c r="M249" s="81"/>
      <c r="N249" s="81"/>
      <c r="O249" s="81">
        <f t="shared" si="69"/>
        <v>0.1</v>
      </c>
      <c r="P249" s="90">
        <v>0.1</v>
      </c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</row>
    <row r="250" spans="1:34" ht="12.75">
      <c r="A250" s="71"/>
      <c r="B250" s="24"/>
      <c r="C250" s="157" t="s">
        <v>53</v>
      </c>
      <c r="D250" s="79">
        <f t="shared" si="71"/>
        <v>0</v>
      </c>
      <c r="E250" s="81"/>
      <c r="F250" s="81"/>
      <c r="G250" s="81"/>
      <c r="H250" s="81"/>
      <c r="I250" s="81"/>
      <c r="J250" s="81">
        <f t="shared" si="70"/>
        <v>0</v>
      </c>
      <c r="K250" s="81"/>
      <c r="L250" s="279"/>
      <c r="M250" s="81"/>
      <c r="N250" s="81"/>
      <c r="O250" s="81">
        <f t="shared" si="69"/>
        <v>0</v>
      </c>
      <c r="P250" s="90">
        <v>0</v>
      </c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</row>
    <row r="251" spans="1:34" ht="12.75">
      <c r="A251" s="71"/>
      <c r="B251" s="24"/>
      <c r="C251" s="157" t="s">
        <v>11</v>
      </c>
      <c r="D251" s="79">
        <f t="shared" si="71"/>
        <v>66.83</v>
      </c>
      <c r="E251" s="81"/>
      <c r="F251" s="81"/>
      <c r="G251" s="81"/>
      <c r="H251" s="81"/>
      <c r="I251" s="81"/>
      <c r="J251" s="81">
        <f t="shared" si="70"/>
        <v>0</v>
      </c>
      <c r="K251" s="81"/>
      <c r="L251" s="279"/>
      <c r="M251" s="81"/>
      <c r="N251" s="81"/>
      <c r="O251" s="81">
        <f t="shared" si="69"/>
        <v>66.83</v>
      </c>
      <c r="P251" s="90">
        <v>66.83</v>
      </c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</row>
    <row r="252" spans="1:34" ht="12.75">
      <c r="A252" s="71" t="s">
        <v>34</v>
      </c>
      <c r="B252" s="24" t="s">
        <v>300</v>
      </c>
      <c r="C252" s="157" t="s">
        <v>9</v>
      </c>
      <c r="D252" s="79">
        <f t="shared" si="71"/>
        <v>2.745</v>
      </c>
      <c r="E252" s="81"/>
      <c r="F252" s="81"/>
      <c r="G252" s="81"/>
      <c r="H252" s="81"/>
      <c r="I252" s="81"/>
      <c r="J252" s="81">
        <f t="shared" si="70"/>
        <v>2.745</v>
      </c>
      <c r="K252" s="81"/>
      <c r="L252" s="279">
        <v>2.745</v>
      </c>
      <c r="M252" s="81"/>
      <c r="N252" s="81"/>
      <c r="O252" s="81">
        <f t="shared" si="69"/>
        <v>0</v>
      </c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</row>
    <row r="253" spans="1:34" ht="12.75">
      <c r="A253" s="71"/>
      <c r="B253" s="24"/>
      <c r="C253" s="157" t="s">
        <v>53</v>
      </c>
      <c r="D253" s="79">
        <f t="shared" si="71"/>
        <v>2</v>
      </c>
      <c r="E253" s="81"/>
      <c r="F253" s="81"/>
      <c r="G253" s="81"/>
      <c r="H253" s="81"/>
      <c r="I253" s="81"/>
      <c r="J253" s="81">
        <f t="shared" si="70"/>
        <v>2</v>
      </c>
      <c r="K253" s="81"/>
      <c r="L253" s="279">
        <v>2</v>
      </c>
      <c r="M253" s="81"/>
      <c r="N253" s="81"/>
      <c r="O253" s="81">
        <f t="shared" si="69"/>
        <v>0</v>
      </c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</row>
    <row r="254" spans="1:34" ht="12.75">
      <c r="A254" s="71"/>
      <c r="B254" s="24"/>
      <c r="C254" s="157" t="s">
        <v>11</v>
      </c>
      <c r="D254" s="79">
        <f t="shared" si="71"/>
        <v>781.52</v>
      </c>
      <c r="E254" s="81"/>
      <c r="F254" s="81"/>
      <c r="G254" s="81"/>
      <c r="H254" s="81"/>
      <c r="I254" s="81"/>
      <c r="J254" s="81">
        <f t="shared" si="70"/>
        <v>781.52</v>
      </c>
      <c r="K254" s="81"/>
      <c r="L254" s="279">
        <v>781.52</v>
      </c>
      <c r="M254" s="81"/>
      <c r="N254" s="81"/>
      <c r="O254" s="81">
        <f t="shared" si="69"/>
        <v>0</v>
      </c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</row>
    <row r="255" spans="1:34" ht="12.75">
      <c r="A255" s="71" t="s">
        <v>35</v>
      </c>
      <c r="B255" s="24" t="s">
        <v>301</v>
      </c>
      <c r="C255" s="157" t="s">
        <v>9</v>
      </c>
      <c r="D255" s="79">
        <f t="shared" si="71"/>
        <v>1.325</v>
      </c>
      <c r="E255" s="81"/>
      <c r="F255" s="81"/>
      <c r="G255" s="81"/>
      <c r="H255" s="81"/>
      <c r="I255" s="81"/>
      <c r="J255" s="81">
        <f t="shared" si="70"/>
        <v>1.325</v>
      </c>
      <c r="K255" s="81"/>
      <c r="L255" s="279">
        <v>1.325</v>
      </c>
      <c r="M255" s="81"/>
      <c r="N255" s="81"/>
      <c r="O255" s="81">
        <f t="shared" si="69"/>
        <v>0</v>
      </c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</row>
    <row r="256" spans="1:34" ht="12.75">
      <c r="A256" s="71"/>
      <c r="B256" s="24"/>
      <c r="C256" s="157" t="s">
        <v>53</v>
      </c>
      <c r="D256" s="79">
        <f t="shared" si="71"/>
        <v>1</v>
      </c>
      <c r="E256" s="81"/>
      <c r="F256" s="81"/>
      <c r="G256" s="81"/>
      <c r="H256" s="81"/>
      <c r="I256" s="81"/>
      <c r="J256" s="81">
        <f t="shared" si="70"/>
        <v>1</v>
      </c>
      <c r="K256" s="81"/>
      <c r="L256" s="279">
        <v>1</v>
      </c>
      <c r="M256" s="81"/>
      <c r="N256" s="81"/>
      <c r="O256" s="81">
        <f t="shared" si="69"/>
        <v>0</v>
      </c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</row>
    <row r="257" spans="1:34" ht="12.75">
      <c r="A257" s="71"/>
      <c r="B257" s="24"/>
      <c r="C257" s="157" t="s">
        <v>11</v>
      </c>
      <c r="D257" s="79">
        <f t="shared" si="71"/>
        <v>328.05</v>
      </c>
      <c r="E257" s="81"/>
      <c r="F257" s="81"/>
      <c r="G257" s="81"/>
      <c r="H257" s="81"/>
      <c r="I257" s="81"/>
      <c r="J257" s="81">
        <f t="shared" si="70"/>
        <v>328.05</v>
      </c>
      <c r="K257" s="81"/>
      <c r="L257" s="279">
        <v>328.05</v>
      </c>
      <c r="M257" s="81"/>
      <c r="N257" s="81"/>
      <c r="O257" s="81">
        <f t="shared" si="69"/>
        <v>0</v>
      </c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</row>
    <row r="258" spans="1:34" ht="12.75">
      <c r="A258" s="71" t="s">
        <v>47</v>
      </c>
      <c r="B258" s="24" t="s">
        <v>302</v>
      </c>
      <c r="C258" s="157" t="s">
        <v>9</v>
      </c>
      <c r="D258" s="79">
        <f t="shared" si="71"/>
        <v>3.633</v>
      </c>
      <c r="E258" s="81"/>
      <c r="F258" s="81"/>
      <c r="G258" s="81"/>
      <c r="H258" s="81"/>
      <c r="I258" s="81"/>
      <c r="J258" s="81">
        <f t="shared" si="70"/>
        <v>3.633</v>
      </c>
      <c r="K258" s="81"/>
      <c r="L258" s="279">
        <v>3.633</v>
      </c>
      <c r="M258" s="81"/>
      <c r="N258" s="81"/>
      <c r="O258" s="81">
        <f t="shared" si="69"/>
        <v>0</v>
      </c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</row>
    <row r="259" spans="1:34" ht="12.75">
      <c r="A259" s="71"/>
      <c r="B259" s="24"/>
      <c r="C259" s="157" t="s">
        <v>53</v>
      </c>
      <c r="D259" s="79">
        <f t="shared" si="71"/>
        <v>5</v>
      </c>
      <c r="E259" s="81"/>
      <c r="F259" s="81"/>
      <c r="G259" s="81"/>
      <c r="H259" s="81"/>
      <c r="I259" s="81"/>
      <c r="J259" s="81">
        <f t="shared" si="70"/>
        <v>5</v>
      </c>
      <c r="K259" s="81"/>
      <c r="L259" s="279">
        <v>5</v>
      </c>
      <c r="M259" s="81"/>
      <c r="N259" s="81"/>
      <c r="O259" s="81">
        <f t="shared" si="69"/>
        <v>0</v>
      </c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</row>
    <row r="260" spans="1:34" ht="12.75">
      <c r="A260" s="71"/>
      <c r="B260" s="24"/>
      <c r="C260" s="157" t="s">
        <v>11</v>
      </c>
      <c r="D260" s="79">
        <f t="shared" si="71"/>
        <v>1246.1</v>
      </c>
      <c r="E260" s="81"/>
      <c r="F260" s="81"/>
      <c r="G260" s="81"/>
      <c r="H260" s="81"/>
      <c r="I260" s="81"/>
      <c r="J260" s="81">
        <f t="shared" si="70"/>
        <v>1246.1</v>
      </c>
      <c r="K260" s="81"/>
      <c r="L260" s="279">
        <v>1246.1</v>
      </c>
      <c r="M260" s="81"/>
      <c r="N260" s="81"/>
      <c r="O260" s="81">
        <f t="shared" si="69"/>
        <v>0</v>
      </c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</row>
    <row r="261" spans="1:34" ht="12.75">
      <c r="A261" s="71" t="s">
        <v>129</v>
      </c>
      <c r="B261" s="24" t="s">
        <v>303</v>
      </c>
      <c r="C261" s="157" t="s">
        <v>9</v>
      </c>
      <c r="D261" s="79">
        <f t="shared" si="71"/>
        <v>0.733</v>
      </c>
      <c r="E261" s="81"/>
      <c r="F261" s="81"/>
      <c r="G261" s="81"/>
      <c r="H261" s="81"/>
      <c r="I261" s="81"/>
      <c r="J261" s="81">
        <f t="shared" si="70"/>
        <v>0.733</v>
      </c>
      <c r="K261" s="81"/>
      <c r="L261" s="279">
        <v>0.733</v>
      </c>
      <c r="M261" s="81"/>
      <c r="N261" s="81"/>
      <c r="O261" s="81">
        <f t="shared" si="69"/>
        <v>0</v>
      </c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</row>
    <row r="262" spans="1:34" ht="12.75">
      <c r="A262" s="71"/>
      <c r="B262" s="24"/>
      <c r="C262" s="157" t="s">
        <v>53</v>
      </c>
      <c r="D262" s="79">
        <f t="shared" si="71"/>
        <v>1</v>
      </c>
      <c r="E262" s="81"/>
      <c r="F262" s="81"/>
      <c r="G262" s="81"/>
      <c r="H262" s="81"/>
      <c r="I262" s="81"/>
      <c r="J262" s="81">
        <f t="shared" si="70"/>
        <v>1</v>
      </c>
      <c r="K262" s="81"/>
      <c r="L262" s="279">
        <v>1</v>
      </c>
      <c r="M262" s="81"/>
      <c r="N262" s="81"/>
      <c r="O262" s="81">
        <f t="shared" si="69"/>
        <v>0</v>
      </c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</row>
    <row r="263" spans="1:34" ht="12.75">
      <c r="A263" s="71"/>
      <c r="B263" s="24"/>
      <c r="C263" s="157" t="s">
        <v>11</v>
      </c>
      <c r="D263" s="79">
        <f t="shared" si="71"/>
        <v>294.64</v>
      </c>
      <c r="E263" s="81"/>
      <c r="F263" s="81"/>
      <c r="G263" s="81"/>
      <c r="H263" s="81"/>
      <c r="I263" s="81"/>
      <c r="J263" s="81">
        <f t="shared" si="70"/>
        <v>294.64</v>
      </c>
      <c r="K263" s="81"/>
      <c r="L263" s="279">
        <v>294.64</v>
      </c>
      <c r="M263" s="81"/>
      <c r="N263" s="81"/>
      <c r="O263" s="81">
        <f t="shared" si="69"/>
        <v>0</v>
      </c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</row>
    <row r="264" spans="1:34" ht="12.75">
      <c r="A264" s="71" t="s">
        <v>36</v>
      </c>
      <c r="B264" s="24" t="s">
        <v>304</v>
      </c>
      <c r="C264" s="157" t="s">
        <v>9</v>
      </c>
      <c r="D264" s="79">
        <f t="shared" si="71"/>
        <v>0.733</v>
      </c>
      <c r="E264" s="81"/>
      <c r="F264" s="81"/>
      <c r="G264" s="81"/>
      <c r="H264" s="81"/>
      <c r="I264" s="81"/>
      <c r="J264" s="81">
        <f t="shared" si="70"/>
        <v>0.733</v>
      </c>
      <c r="K264" s="81"/>
      <c r="L264" s="279">
        <v>0.733</v>
      </c>
      <c r="M264" s="81"/>
      <c r="N264" s="81"/>
      <c r="O264" s="81">
        <f t="shared" si="69"/>
        <v>0</v>
      </c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</row>
    <row r="265" spans="1:34" ht="12.75">
      <c r="A265" s="71"/>
      <c r="B265" s="24"/>
      <c r="C265" s="157" t="s">
        <v>53</v>
      </c>
      <c r="D265" s="79">
        <f t="shared" si="71"/>
        <v>1</v>
      </c>
      <c r="E265" s="81"/>
      <c r="F265" s="81"/>
      <c r="G265" s="81"/>
      <c r="H265" s="81"/>
      <c r="I265" s="81"/>
      <c r="J265" s="81">
        <f t="shared" si="70"/>
        <v>1</v>
      </c>
      <c r="K265" s="81"/>
      <c r="L265" s="279">
        <v>1</v>
      </c>
      <c r="M265" s="81"/>
      <c r="N265" s="81"/>
      <c r="O265" s="81">
        <f t="shared" si="69"/>
        <v>0</v>
      </c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</row>
    <row r="266" spans="1:34" ht="12.75">
      <c r="A266" s="71"/>
      <c r="B266" s="24"/>
      <c r="C266" s="157" t="s">
        <v>11</v>
      </c>
      <c r="D266" s="79">
        <f t="shared" si="71"/>
        <v>334.48</v>
      </c>
      <c r="E266" s="81"/>
      <c r="F266" s="81"/>
      <c r="G266" s="81"/>
      <c r="H266" s="81"/>
      <c r="I266" s="81"/>
      <c r="J266" s="81">
        <f t="shared" si="70"/>
        <v>334.48</v>
      </c>
      <c r="K266" s="81"/>
      <c r="L266" s="279">
        <v>334.48</v>
      </c>
      <c r="M266" s="81"/>
      <c r="N266" s="81"/>
      <c r="O266" s="81">
        <f t="shared" si="69"/>
        <v>0</v>
      </c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</row>
    <row r="267" spans="1:34" ht="12.75">
      <c r="A267" s="71" t="s">
        <v>38</v>
      </c>
      <c r="B267" s="24" t="s">
        <v>305</v>
      </c>
      <c r="C267" s="157" t="s">
        <v>9</v>
      </c>
      <c r="D267" s="79">
        <f t="shared" si="71"/>
        <v>4.455</v>
      </c>
      <c r="E267" s="81"/>
      <c r="F267" s="81"/>
      <c r="G267" s="81"/>
      <c r="H267" s="81"/>
      <c r="I267" s="81"/>
      <c r="J267" s="81">
        <f t="shared" si="70"/>
        <v>4.455</v>
      </c>
      <c r="K267" s="81"/>
      <c r="L267" s="279">
        <v>4.455</v>
      </c>
      <c r="M267" s="81"/>
      <c r="N267" s="81"/>
      <c r="O267" s="81">
        <f t="shared" si="69"/>
        <v>0</v>
      </c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</row>
    <row r="268" spans="1:34" ht="12.75">
      <c r="A268" s="71"/>
      <c r="B268" s="24"/>
      <c r="C268" s="157" t="s">
        <v>53</v>
      </c>
      <c r="D268" s="79">
        <f t="shared" si="71"/>
        <v>5</v>
      </c>
      <c r="E268" s="81"/>
      <c r="F268" s="81"/>
      <c r="G268" s="81"/>
      <c r="H268" s="81"/>
      <c r="I268" s="81"/>
      <c r="J268" s="81">
        <f t="shared" si="70"/>
        <v>5</v>
      </c>
      <c r="K268" s="81"/>
      <c r="L268" s="279">
        <v>5</v>
      </c>
      <c r="M268" s="81"/>
      <c r="N268" s="81"/>
      <c r="O268" s="81">
        <f t="shared" si="69"/>
        <v>0</v>
      </c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</row>
    <row r="269" spans="1:34" ht="12.75">
      <c r="A269" s="71"/>
      <c r="B269" s="24"/>
      <c r="C269" s="157" t="s">
        <v>11</v>
      </c>
      <c r="D269" s="79">
        <f t="shared" si="71"/>
        <v>1284.31</v>
      </c>
      <c r="E269" s="81"/>
      <c r="F269" s="81"/>
      <c r="G269" s="81"/>
      <c r="H269" s="81"/>
      <c r="I269" s="81"/>
      <c r="J269" s="81">
        <f t="shared" si="70"/>
        <v>1284.31</v>
      </c>
      <c r="K269" s="81"/>
      <c r="L269" s="279">
        <v>1284.31</v>
      </c>
      <c r="M269" s="81"/>
      <c r="N269" s="81"/>
      <c r="O269" s="81">
        <f t="shared" si="69"/>
        <v>0</v>
      </c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</row>
    <row r="270" spans="1:34" ht="12.75">
      <c r="A270" s="71" t="s">
        <v>131</v>
      </c>
      <c r="B270" s="24" t="s">
        <v>306</v>
      </c>
      <c r="C270" s="157" t="s">
        <v>9</v>
      </c>
      <c r="D270" s="79">
        <f t="shared" si="71"/>
        <v>1.519</v>
      </c>
      <c r="E270" s="81"/>
      <c r="F270" s="81"/>
      <c r="G270" s="81"/>
      <c r="H270" s="81"/>
      <c r="I270" s="81"/>
      <c r="J270" s="81">
        <f t="shared" si="70"/>
        <v>1.519</v>
      </c>
      <c r="K270" s="90">
        <v>1.519</v>
      </c>
      <c r="L270" s="279"/>
      <c r="M270" s="81"/>
      <c r="N270" s="81"/>
      <c r="O270" s="81">
        <f t="shared" si="69"/>
        <v>0</v>
      </c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</row>
    <row r="271" spans="1:34" ht="12.75">
      <c r="A271" s="71"/>
      <c r="B271" s="24"/>
      <c r="C271" s="157" t="s">
        <v>53</v>
      </c>
      <c r="D271" s="79">
        <f t="shared" si="71"/>
        <v>1</v>
      </c>
      <c r="E271" s="81"/>
      <c r="F271" s="81"/>
      <c r="G271" s="81"/>
      <c r="H271" s="81"/>
      <c r="I271" s="81"/>
      <c r="J271" s="81">
        <f t="shared" si="70"/>
        <v>1</v>
      </c>
      <c r="K271" s="90">
        <v>1</v>
      </c>
      <c r="L271" s="279"/>
      <c r="M271" s="81"/>
      <c r="N271" s="81"/>
      <c r="O271" s="81">
        <f t="shared" si="69"/>
        <v>0</v>
      </c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</row>
    <row r="272" spans="1:34" ht="12.75">
      <c r="A272" s="71"/>
      <c r="B272" s="24"/>
      <c r="C272" s="157" t="s">
        <v>11</v>
      </c>
      <c r="D272" s="79">
        <f t="shared" si="71"/>
        <v>469.97</v>
      </c>
      <c r="E272" s="81"/>
      <c r="F272" s="81"/>
      <c r="G272" s="81"/>
      <c r="H272" s="81"/>
      <c r="I272" s="81"/>
      <c r="J272" s="81">
        <f t="shared" si="70"/>
        <v>469.97</v>
      </c>
      <c r="K272" s="90">
        <v>469.97</v>
      </c>
      <c r="L272" s="279"/>
      <c r="M272" s="81"/>
      <c r="N272" s="81"/>
      <c r="O272" s="81">
        <f t="shared" si="69"/>
        <v>0</v>
      </c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</row>
    <row r="273" spans="1:34" ht="12.75">
      <c r="A273" s="71" t="s">
        <v>179</v>
      </c>
      <c r="B273" s="24" t="s">
        <v>307</v>
      </c>
      <c r="C273" s="157" t="s">
        <v>9</v>
      </c>
      <c r="D273" s="79">
        <f t="shared" si="71"/>
        <v>5.535</v>
      </c>
      <c r="E273" s="81"/>
      <c r="F273" s="81"/>
      <c r="G273" s="81"/>
      <c r="H273" s="81"/>
      <c r="I273" s="81"/>
      <c r="J273" s="81">
        <f t="shared" si="70"/>
        <v>5.535</v>
      </c>
      <c r="K273" s="81"/>
      <c r="L273" s="279">
        <v>5.535</v>
      </c>
      <c r="M273" s="81"/>
      <c r="N273" s="81"/>
      <c r="O273" s="81">
        <f t="shared" si="69"/>
        <v>0</v>
      </c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</row>
    <row r="274" spans="1:34" ht="12.75">
      <c r="A274" s="71"/>
      <c r="B274" s="24"/>
      <c r="C274" s="157" t="s">
        <v>53</v>
      </c>
      <c r="D274" s="79">
        <f t="shared" si="71"/>
        <v>6</v>
      </c>
      <c r="E274" s="81"/>
      <c r="F274" s="81"/>
      <c r="G274" s="81"/>
      <c r="H274" s="81"/>
      <c r="I274" s="81"/>
      <c r="J274" s="81">
        <f t="shared" si="70"/>
        <v>6</v>
      </c>
      <c r="K274" s="81"/>
      <c r="L274" s="279">
        <v>6</v>
      </c>
      <c r="M274" s="81"/>
      <c r="N274" s="81"/>
      <c r="O274" s="81">
        <f t="shared" si="69"/>
        <v>0</v>
      </c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</row>
    <row r="275" spans="1:34" ht="12.75">
      <c r="A275" s="71"/>
      <c r="B275" s="24"/>
      <c r="C275" s="157" t="s">
        <v>11</v>
      </c>
      <c r="D275" s="79">
        <f t="shared" si="71"/>
        <v>1600.64</v>
      </c>
      <c r="E275" s="81"/>
      <c r="F275" s="81"/>
      <c r="G275" s="81"/>
      <c r="H275" s="81"/>
      <c r="I275" s="81"/>
      <c r="J275" s="81">
        <f t="shared" si="70"/>
        <v>1600.64</v>
      </c>
      <c r="K275" s="81"/>
      <c r="L275" s="279">
        <v>1600.64</v>
      </c>
      <c r="M275" s="81"/>
      <c r="N275" s="81"/>
      <c r="O275" s="81">
        <f t="shared" si="69"/>
        <v>0</v>
      </c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</row>
    <row r="276" spans="1:34" ht="12.75">
      <c r="A276" s="71" t="s">
        <v>148</v>
      </c>
      <c r="B276" s="24" t="s">
        <v>308</v>
      </c>
      <c r="C276" s="157" t="s">
        <v>9</v>
      </c>
      <c r="D276" s="79">
        <f t="shared" si="71"/>
        <v>1.838</v>
      </c>
      <c r="E276" s="81"/>
      <c r="F276" s="81"/>
      <c r="G276" s="81"/>
      <c r="H276" s="81"/>
      <c r="I276" s="81"/>
      <c r="J276" s="81">
        <f t="shared" si="70"/>
        <v>1.838</v>
      </c>
      <c r="K276" s="81"/>
      <c r="L276" s="279">
        <v>1.838</v>
      </c>
      <c r="M276" s="81"/>
      <c r="N276" s="81"/>
      <c r="O276" s="81">
        <f t="shared" si="69"/>
        <v>0</v>
      </c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</row>
    <row r="277" spans="1:34" ht="12.75">
      <c r="A277" s="71"/>
      <c r="B277" s="24"/>
      <c r="C277" s="157" t="s">
        <v>53</v>
      </c>
      <c r="D277" s="79">
        <f t="shared" si="71"/>
        <v>2</v>
      </c>
      <c r="E277" s="81"/>
      <c r="F277" s="81"/>
      <c r="G277" s="81"/>
      <c r="H277" s="81"/>
      <c r="I277" s="81"/>
      <c r="J277" s="81">
        <f t="shared" si="70"/>
        <v>2</v>
      </c>
      <c r="K277" s="81"/>
      <c r="L277" s="279">
        <v>2</v>
      </c>
      <c r="M277" s="81"/>
      <c r="N277" s="81"/>
      <c r="O277" s="81">
        <f t="shared" si="69"/>
        <v>0</v>
      </c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</row>
    <row r="278" spans="1:34" ht="12.75">
      <c r="A278" s="71"/>
      <c r="B278" s="24"/>
      <c r="C278" s="157" t="s">
        <v>11</v>
      </c>
      <c r="D278" s="79">
        <f t="shared" si="71"/>
        <v>669.88</v>
      </c>
      <c r="E278" s="81"/>
      <c r="F278" s="81"/>
      <c r="G278" s="81"/>
      <c r="H278" s="81"/>
      <c r="I278" s="81"/>
      <c r="J278" s="81">
        <f t="shared" si="70"/>
        <v>669.88</v>
      </c>
      <c r="K278" s="81"/>
      <c r="L278" s="279">
        <v>669.88</v>
      </c>
      <c r="M278" s="81"/>
      <c r="N278" s="81"/>
      <c r="O278" s="81">
        <f t="shared" si="69"/>
        <v>0</v>
      </c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</row>
    <row r="279" spans="1:34" ht="12.75">
      <c r="A279" s="71"/>
      <c r="B279" s="24"/>
      <c r="C279" s="157" t="s">
        <v>9</v>
      </c>
      <c r="D279" s="79">
        <f t="shared" si="71"/>
        <v>0</v>
      </c>
      <c r="E279" s="81"/>
      <c r="F279" s="81"/>
      <c r="G279" s="81"/>
      <c r="H279" s="81"/>
      <c r="I279" s="81"/>
      <c r="J279" s="81">
        <f t="shared" si="70"/>
        <v>0</v>
      </c>
      <c r="K279" s="81"/>
      <c r="L279" s="279"/>
      <c r="M279" s="81"/>
      <c r="N279" s="81"/>
      <c r="O279" s="81">
        <f t="shared" si="69"/>
        <v>0</v>
      </c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</row>
    <row r="280" spans="1:34" ht="12.75">
      <c r="A280" s="71"/>
      <c r="B280" s="24"/>
      <c r="C280" s="157" t="s">
        <v>53</v>
      </c>
      <c r="D280" s="79">
        <f t="shared" si="71"/>
        <v>0</v>
      </c>
      <c r="E280" s="81"/>
      <c r="F280" s="81"/>
      <c r="G280" s="81"/>
      <c r="H280" s="81"/>
      <c r="I280" s="81"/>
      <c r="J280" s="81">
        <f t="shared" si="70"/>
        <v>0</v>
      </c>
      <c r="K280" s="81"/>
      <c r="L280" s="90"/>
      <c r="M280" s="81"/>
      <c r="N280" s="81"/>
      <c r="O280" s="81">
        <f t="shared" si="69"/>
        <v>0</v>
      </c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</row>
    <row r="281" spans="1:34" ht="12.75">
      <c r="A281" s="71"/>
      <c r="B281" s="24"/>
      <c r="C281" s="157" t="s">
        <v>11</v>
      </c>
      <c r="D281" s="79">
        <f t="shared" si="71"/>
        <v>0</v>
      </c>
      <c r="E281" s="81"/>
      <c r="F281" s="81"/>
      <c r="G281" s="81"/>
      <c r="H281" s="81"/>
      <c r="I281" s="81"/>
      <c r="J281" s="81">
        <f t="shared" si="70"/>
        <v>0</v>
      </c>
      <c r="K281" s="81"/>
      <c r="L281" s="90"/>
      <c r="M281" s="81"/>
      <c r="N281" s="81"/>
      <c r="O281" s="81">
        <f t="shared" si="69"/>
        <v>0</v>
      </c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</row>
    <row r="282" spans="1:34" ht="12.75">
      <c r="A282" s="71"/>
      <c r="B282" s="24"/>
      <c r="C282" s="157" t="s">
        <v>9</v>
      </c>
      <c r="D282" s="79">
        <f t="shared" si="71"/>
        <v>0</v>
      </c>
      <c r="E282" s="81"/>
      <c r="F282" s="81"/>
      <c r="G282" s="81"/>
      <c r="H282" s="81"/>
      <c r="I282" s="81"/>
      <c r="J282" s="81">
        <f t="shared" si="70"/>
        <v>0</v>
      </c>
      <c r="K282" s="81"/>
      <c r="L282" s="90"/>
      <c r="M282" s="81"/>
      <c r="N282" s="81"/>
      <c r="O282" s="81">
        <f t="shared" si="69"/>
        <v>0</v>
      </c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</row>
    <row r="283" spans="1:34" ht="12.75">
      <c r="A283" s="71"/>
      <c r="B283" s="24"/>
      <c r="C283" s="157" t="s">
        <v>53</v>
      </c>
      <c r="D283" s="79">
        <f t="shared" si="71"/>
        <v>0</v>
      </c>
      <c r="E283" s="81"/>
      <c r="F283" s="81"/>
      <c r="G283" s="81"/>
      <c r="H283" s="81"/>
      <c r="I283" s="81"/>
      <c r="J283" s="81">
        <f t="shared" si="70"/>
        <v>0</v>
      </c>
      <c r="K283" s="81"/>
      <c r="L283" s="90"/>
      <c r="M283" s="81"/>
      <c r="N283" s="81"/>
      <c r="O283" s="81">
        <f t="shared" si="69"/>
        <v>0</v>
      </c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</row>
    <row r="284" spans="1:34" ht="12.75">
      <c r="A284" s="71"/>
      <c r="B284" s="24"/>
      <c r="C284" s="157" t="s">
        <v>11</v>
      </c>
      <c r="D284" s="79">
        <f t="shared" si="71"/>
        <v>0</v>
      </c>
      <c r="E284" s="81"/>
      <c r="F284" s="81"/>
      <c r="G284" s="81"/>
      <c r="H284" s="81"/>
      <c r="I284" s="81"/>
      <c r="J284" s="81">
        <f t="shared" si="70"/>
        <v>0</v>
      </c>
      <c r="K284" s="81"/>
      <c r="L284" s="90"/>
      <c r="M284" s="81"/>
      <c r="N284" s="81"/>
      <c r="O284" s="81">
        <f t="shared" si="69"/>
        <v>0</v>
      </c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</row>
    <row r="285" spans="1:34" ht="12.75">
      <c r="A285" s="71"/>
      <c r="B285" s="24"/>
      <c r="C285" s="158" t="s">
        <v>9</v>
      </c>
      <c r="D285" s="79">
        <f t="shared" si="71"/>
        <v>0</v>
      </c>
      <c r="E285" s="81"/>
      <c r="F285" s="81"/>
      <c r="G285" s="81"/>
      <c r="H285" s="81"/>
      <c r="I285" s="81"/>
      <c r="J285" s="81">
        <f t="shared" si="70"/>
        <v>0</v>
      </c>
      <c r="K285" s="81"/>
      <c r="L285" s="90"/>
      <c r="M285" s="81"/>
      <c r="N285" s="81"/>
      <c r="O285" s="81">
        <f>P285+Q285</f>
        <v>0</v>
      </c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</row>
    <row r="286" spans="1:34" ht="12.75">
      <c r="A286" s="71"/>
      <c r="B286" s="24"/>
      <c r="C286" s="158" t="s">
        <v>53</v>
      </c>
      <c r="D286" s="79">
        <f t="shared" si="71"/>
        <v>0</v>
      </c>
      <c r="E286" s="81">
        <f aca="true" t="shared" si="72" ref="E286:E293">F286+G286</f>
        <v>0</v>
      </c>
      <c r="F286" s="81"/>
      <c r="G286" s="81"/>
      <c r="H286" s="81"/>
      <c r="I286" s="81"/>
      <c r="J286" s="81">
        <f t="shared" si="70"/>
        <v>0</v>
      </c>
      <c r="K286" s="81"/>
      <c r="L286" s="90"/>
      <c r="M286" s="81"/>
      <c r="N286" s="81"/>
      <c r="O286" s="81">
        <f>P286+Q286</f>
        <v>0</v>
      </c>
      <c r="P286" s="81"/>
      <c r="Q286" s="81"/>
      <c r="R286" s="81">
        <f aca="true" t="shared" si="73" ref="R286:R293">S286</f>
        <v>0</v>
      </c>
      <c r="S286" s="81"/>
      <c r="T286" s="81"/>
      <c r="U286" s="81">
        <f aca="true" t="shared" si="74" ref="U286:U293">V286</f>
        <v>0</v>
      </c>
      <c r="V286" s="81"/>
      <c r="W286" s="81"/>
      <c r="X286" s="81">
        <f aca="true" t="shared" si="75" ref="X286:X293">Y286+Z286</f>
        <v>0</v>
      </c>
      <c r="Y286" s="81"/>
      <c r="Z286" s="81"/>
      <c r="AA286" s="81"/>
      <c r="AB286" s="81"/>
      <c r="AC286" s="81">
        <f aca="true" t="shared" si="76" ref="AC286:AC293">AD286</f>
        <v>0</v>
      </c>
      <c r="AD286" s="81"/>
      <c r="AE286" s="81"/>
      <c r="AF286" s="81">
        <f aca="true" t="shared" si="77" ref="AF286:AF293">AG286</f>
        <v>0</v>
      </c>
      <c r="AG286" s="81"/>
      <c r="AH286" s="81"/>
    </row>
    <row r="287" spans="1:34" ht="12.75">
      <c r="A287" s="71"/>
      <c r="B287" s="24"/>
      <c r="C287" s="158" t="s">
        <v>11</v>
      </c>
      <c r="D287" s="79">
        <f t="shared" si="71"/>
        <v>0</v>
      </c>
      <c r="E287" s="81">
        <f t="shared" si="72"/>
        <v>0</v>
      </c>
      <c r="F287" s="81"/>
      <c r="G287" s="81"/>
      <c r="H287" s="81"/>
      <c r="I287" s="81"/>
      <c r="J287" s="81">
        <f t="shared" si="70"/>
        <v>0</v>
      </c>
      <c r="K287" s="81"/>
      <c r="L287" s="90"/>
      <c r="M287" s="81"/>
      <c r="N287" s="81"/>
      <c r="O287" s="81">
        <f>P287+Q287</f>
        <v>0</v>
      </c>
      <c r="P287" s="81"/>
      <c r="Q287" s="81"/>
      <c r="R287" s="81">
        <f t="shared" si="73"/>
        <v>0</v>
      </c>
      <c r="S287" s="81"/>
      <c r="T287" s="81"/>
      <c r="U287" s="81">
        <f t="shared" si="74"/>
        <v>0</v>
      </c>
      <c r="V287" s="81"/>
      <c r="W287" s="81"/>
      <c r="X287" s="81">
        <f t="shared" si="75"/>
        <v>0</v>
      </c>
      <c r="Y287" s="81"/>
      <c r="Z287" s="81"/>
      <c r="AA287" s="81"/>
      <c r="AB287" s="81"/>
      <c r="AC287" s="81">
        <f t="shared" si="76"/>
        <v>0</v>
      </c>
      <c r="AD287" s="81"/>
      <c r="AE287" s="81"/>
      <c r="AF287" s="81">
        <f t="shared" si="77"/>
        <v>0</v>
      </c>
      <c r="AG287" s="81"/>
      <c r="AH287" s="81"/>
    </row>
    <row r="288" spans="1:34" ht="12.75">
      <c r="A288" s="71"/>
      <c r="B288" s="24"/>
      <c r="C288" s="158" t="s">
        <v>9</v>
      </c>
      <c r="D288" s="79">
        <f t="shared" si="71"/>
        <v>0</v>
      </c>
      <c r="E288" s="81">
        <f t="shared" si="72"/>
        <v>0</v>
      </c>
      <c r="F288" s="81"/>
      <c r="G288" s="81"/>
      <c r="H288" s="81"/>
      <c r="I288" s="81"/>
      <c r="J288" s="81">
        <f t="shared" si="70"/>
        <v>0</v>
      </c>
      <c r="K288" s="81"/>
      <c r="L288" s="90"/>
      <c r="M288" s="81"/>
      <c r="N288" s="81"/>
      <c r="O288" s="81">
        <f t="shared" si="69"/>
        <v>0</v>
      </c>
      <c r="P288" s="81"/>
      <c r="Q288" s="81">
        <v>0</v>
      </c>
      <c r="R288" s="81">
        <f t="shared" si="73"/>
        <v>0</v>
      </c>
      <c r="S288" s="81"/>
      <c r="T288" s="81"/>
      <c r="U288" s="81">
        <f t="shared" si="74"/>
        <v>0</v>
      </c>
      <c r="V288" s="81"/>
      <c r="W288" s="81"/>
      <c r="X288" s="81">
        <f t="shared" si="75"/>
        <v>0</v>
      </c>
      <c r="Y288" s="81"/>
      <c r="Z288" s="81"/>
      <c r="AA288" s="81"/>
      <c r="AB288" s="81"/>
      <c r="AC288" s="81">
        <f t="shared" si="76"/>
        <v>0</v>
      </c>
      <c r="AD288" s="81"/>
      <c r="AE288" s="81"/>
      <c r="AF288" s="81">
        <f t="shared" si="77"/>
        <v>0</v>
      </c>
      <c r="AG288" s="81"/>
      <c r="AH288" s="81"/>
    </row>
    <row r="289" spans="1:34" ht="12.75">
      <c r="A289" s="71"/>
      <c r="B289" s="24"/>
      <c r="C289" s="158" t="s">
        <v>53</v>
      </c>
      <c r="D289" s="79">
        <f t="shared" si="71"/>
        <v>0</v>
      </c>
      <c r="E289" s="81">
        <f t="shared" si="72"/>
        <v>0</v>
      </c>
      <c r="F289" s="81"/>
      <c r="G289" s="81"/>
      <c r="H289" s="81"/>
      <c r="I289" s="81"/>
      <c r="J289" s="81">
        <f t="shared" si="70"/>
        <v>0</v>
      </c>
      <c r="K289" s="81"/>
      <c r="L289" s="90"/>
      <c r="M289" s="81"/>
      <c r="N289" s="81"/>
      <c r="O289" s="81">
        <v>0</v>
      </c>
      <c r="P289" s="81"/>
      <c r="Q289" s="81">
        <v>0</v>
      </c>
      <c r="R289" s="81">
        <f t="shared" si="73"/>
        <v>0</v>
      </c>
      <c r="S289" s="81"/>
      <c r="T289" s="81"/>
      <c r="U289" s="81">
        <f t="shared" si="74"/>
        <v>0</v>
      </c>
      <c r="V289" s="81"/>
      <c r="W289" s="81"/>
      <c r="X289" s="81">
        <f t="shared" si="75"/>
        <v>0</v>
      </c>
      <c r="Y289" s="81"/>
      <c r="Z289" s="81"/>
      <c r="AA289" s="81"/>
      <c r="AB289" s="81"/>
      <c r="AC289" s="81">
        <f t="shared" si="76"/>
        <v>0</v>
      </c>
      <c r="AD289" s="81"/>
      <c r="AE289" s="81"/>
      <c r="AF289" s="81">
        <f t="shared" si="77"/>
        <v>0</v>
      </c>
      <c r="AG289" s="81"/>
      <c r="AH289" s="81"/>
    </row>
    <row r="290" spans="1:34" ht="12.75">
      <c r="A290" s="71"/>
      <c r="B290" s="24"/>
      <c r="C290" s="158" t="s">
        <v>11</v>
      </c>
      <c r="D290" s="79">
        <f t="shared" si="71"/>
        <v>0</v>
      </c>
      <c r="E290" s="81">
        <f t="shared" si="72"/>
        <v>0</v>
      </c>
      <c r="F290" s="81"/>
      <c r="G290" s="81"/>
      <c r="H290" s="81"/>
      <c r="I290" s="81"/>
      <c r="J290" s="81">
        <f t="shared" si="70"/>
        <v>0</v>
      </c>
      <c r="K290" s="81"/>
      <c r="L290" s="90"/>
      <c r="M290" s="81"/>
      <c r="N290" s="81"/>
      <c r="O290" s="81">
        <f t="shared" si="69"/>
        <v>0</v>
      </c>
      <c r="P290" s="81"/>
      <c r="Q290" s="81">
        <v>0</v>
      </c>
      <c r="R290" s="81">
        <f t="shared" si="73"/>
        <v>0</v>
      </c>
      <c r="S290" s="81"/>
      <c r="T290" s="81"/>
      <c r="U290" s="81">
        <f t="shared" si="74"/>
        <v>0</v>
      </c>
      <c r="V290" s="81"/>
      <c r="W290" s="81"/>
      <c r="X290" s="81">
        <f t="shared" si="75"/>
        <v>0</v>
      </c>
      <c r="Y290" s="81"/>
      <c r="Z290" s="81"/>
      <c r="AA290" s="81"/>
      <c r="AB290" s="81"/>
      <c r="AC290" s="81">
        <f t="shared" si="76"/>
        <v>0</v>
      </c>
      <c r="AD290" s="81"/>
      <c r="AE290" s="81"/>
      <c r="AF290" s="81">
        <f t="shared" si="77"/>
        <v>0</v>
      </c>
      <c r="AG290" s="81"/>
      <c r="AH290" s="81"/>
    </row>
    <row r="291" spans="1:34" ht="12.75">
      <c r="A291" s="71"/>
      <c r="B291" s="24"/>
      <c r="C291" s="158" t="s">
        <v>9</v>
      </c>
      <c r="D291" s="79">
        <f t="shared" si="71"/>
        <v>0</v>
      </c>
      <c r="E291" s="81">
        <f t="shared" si="72"/>
        <v>0</v>
      </c>
      <c r="F291" s="81"/>
      <c r="G291" s="81"/>
      <c r="H291" s="81"/>
      <c r="I291" s="81"/>
      <c r="J291" s="81">
        <f t="shared" si="70"/>
        <v>0</v>
      </c>
      <c r="K291" s="81"/>
      <c r="L291" s="90"/>
      <c r="M291" s="81"/>
      <c r="N291" s="81"/>
      <c r="O291" s="81">
        <v>0</v>
      </c>
      <c r="P291" s="81"/>
      <c r="Q291" s="81">
        <v>0</v>
      </c>
      <c r="R291" s="81">
        <f t="shared" si="73"/>
        <v>0</v>
      </c>
      <c r="S291" s="81"/>
      <c r="T291" s="81"/>
      <c r="U291" s="81">
        <f t="shared" si="74"/>
        <v>0</v>
      </c>
      <c r="V291" s="81"/>
      <c r="W291" s="81"/>
      <c r="X291" s="81">
        <f t="shared" si="75"/>
        <v>0</v>
      </c>
      <c r="Y291" s="81"/>
      <c r="Z291" s="81"/>
      <c r="AA291" s="81"/>
      <c r="AB291" s="81"/>
      <c r="AC291" s="81">
        <f t="shared" si="76"/>
        <v>0</v>
      </c>
      <c r="AD291" s="81"/>
      <c r="AE291" s="81"/>
      <c r="AF291" s="81">
        <f t="shared" si="77"/>
        <v>0</v>
      </c>
      <c r="AG291" s="81"/>
      <c r="AH291" s="81"/>
    </row>
    <row r="292" spans="1:34" ht="12.75">
      <c r="A292" s="71"/>
      <c r="B292" s="24"/>
      <c r="C292" s="158" t="s">
        <v>53</v>
      </c>
      <c r="D292" s="79">
        <f t="shared" si="71"/>
        <v>0</v>
      </c>
      <c r="E292" s="81">
        <f t="shared" si="72"/>
        <v>0</v>
      </c>
      <c r="F292" s="81"/>
      <c r="G292" s="81"/>
      <c r="H292" s="81"/>
      <c r="I292" s="81"/>
      <c r="J292" s="81">
        <f t="shared" si="70"/>
        <v>0</v>
      </c>
      <c r="K292" s="81"/>
      <c r="L292" s="90"/>
      <c r="M292" s="81"/>
      <c r="N292" s="81"/>
      <c r="O292" s="81">
        <v>0</v>
      </c>
      <c r="P292" s="81"/>
      <c r="Q292" s="81">
        <v>0</v>
      </c>
      <c r="R292" s="81">
        <f t="shared" si="73"/>
        <v>0</v>
      </c>
      <c r="S292" s="81"/>
      <c r="T292" s="81"/>
      <c r="U292" s="81">
        <f t="shared" si="74"/>
        <v>0</v>
      </c>
      <c r="V292" s="81"/>
      <c r="W292" s="81"/>
      <c r="X292" s="81">
        <f t="shared" si="75"/>
        <v>0</v>
      </c>
      <c r="Y292" s="81"/>
      <c r="Z292" s="81"/>
      <c r="AA292" s="81"/>
      <c r="AB292" s="81"/>
      <c r="AC292" s="81">
        <f t="shared" si="76"/>
        <v>0</v>
      </c>
      <c r="AD292" s="81"/>
      <c r="AE292" s="81"/>
      <c r="AF292" s="81">
        <f t="shared" si="77"/>
        <v>0</v>
      </c>
      <c r="AG292" s="81"/>
      <c r="AH292" s="81"/>
    </row>
    <row r="293" spans="1:34" ht="13.5" thickBot="1">
      <c r="A293" s="101"/>
      <c r="B293" s="16"/>
      <c r="C293" s="159" t="s">
        <v>11</v>
      </c>
      <c r="D293" s="82">
        <f t="shared" si="71"/>
        <v>0</v>
      </c>
      <c r="E293" s="83">
        <f t="shared" si="72"/>
        <v>0</v>
      </c>
      <c r="F293" s="83"/>
      <c r="G293" s="83"/>
      <c r="H293" s="83"/>
      <c r="I293" s="83"/>
      <c r="J293" s="83">
        <f t="shared" si="70"/>
        <v>0</v>
      </c>
      <c r="K293" s="83"/>
      <c r="L293" s="91"/>
      <c r="M293" s="83"/>
      <c r="N293" s="83"/>
      <c r="O293" s="83">
        <v>0</v>
      </c>
      <c r="P293" s="83"/>
      <c r="Q293" s="83">
        <v>0</v>
      </c>
      <c r="R293" s="83">
        <f t="shared" si="73"/>
        <v>0</v>
      </c>
      <c r="S293" s="83"/>
      <c r="T293" s="83"/>
      <c r="U293" s="83">
        <f t="shared" si="74"/>
        <v>0</v>
      </c>
      <c r="V293" s="83"/>
      <c r="W293" s="83"/>
      <c r="X293" s="83">
        <f t="shared" si="75"/>
        <v>0</v>
      </c>
      <c r="Y293" s="83"/>
      <c r="Z293" s="83"/>
      <c r="AA293" s="83"/>
      <c r="AB293" s="83"/>
      <c r="AC293" s="83">
        <f t="shared" si="76"/>
        <v>0</v>
      </c>
      <c r="AD293" s="83"/>
      <c r="AE293" s="83"/>
      <c r="AF293" s="83">
        <f t="shared" si="77"/>
        <v>0</v>
      </c>
      <c r="AG293" s="83"/>
      <c r="AH293" s="83"/>
    </row>
    <row r="294" spans="1:34" ht="15">
      <c r="A294" s="120" t="s">
        <v>24</v>
      </c>
      <c r="B294" s="132" t="s">
        <v>242</v>
      </c>
      <c r="C294" s="122" t="s">
        <v>9</v>
      </c>
      <c r="D294" s="79">
        <f>D296+D298+D322+D324+D326+D328+D330+D332+D300+D302+D304+D306+D308+D310+D312+D314+D316+D318+D320</f>
        <v>1.7400000000000002</v>
      </c>
      <c r="E294" s="79">
        <f aca="true" t="shared" si="78" ref="E294:I295">E296+E298+E322+E324+E326+E328+E330+E332</f>
        <v>0</v>
      </c>
      <c r="F294" s="79">
        <f t="shared" si="78"/>
        <v>0</v>
      </c>
      <c r="G294" s="79">
        <f t="shared" si="78"/>
        <v>0</v>
      </c>
      <c r="H294" s="79">
        <f t="shared" si="78"/>
        <v>0</v>
      </c>
      <c r="I294" s="79">
        <f t="shared" si="78"/>
        <v>0</v>
      </c>
      <c r="J294" s="79">
        <f>J296+J298+J322+J324+J326+J328+J330+J332+J300+J302+J306+J308+J310+J312+J314+J316+J318+J304+J320</f>
        <v>1.7400000000000002</v>
      </c>
      <c r="K294" s="79">
        <f>K296+K298+K322+K324+K326+K328+K330+K332+K300+K302+K306+K308+K310+K312+K314+K316+K318+K304+K320</f>
        <v>1.7400000000000002</v>
      </c>
      <c r="L294" s="79">
        <f aca="true" t="shared" si="79" ref="L294:N295">L296+L298+L322+L324+L326+L328+L330+L332</f>
        <v>0</v>
      </c>
      <c r="M294" s="79">
        <f t="shared" si="79"/>
        <v>0</v>
      </c>
      <c r="N294" s="79">
        <f t="shared" si="79"/>
        <v>0</v>
      </c>
      <c r="O294" s="79">
        <f>O296+O298+O322+O324+O326+O328+O330+O332+O304+O320</f>
        <v>0</v>
      </c>
      <c r="P294" s="79">
        <f>P296+P298+P322+P324+P326+P328+P330+P332+P304+P320</f>
        <v>0</v>
      </c>
      <c r="Q294" s="79">
        <f aca="true" t="shared" si="80" ref="Q294:AH294">Q296+Q298+Q322+Q324+Q326+Q328+Q330+Q332</f>
        <v>0</v>
      </c>
      <c r="R294" s="79">
        <f t="shared" si="80"/>
        <v>0</v>
      </c>
      <c r="S294" s="79">
        <f t="shared" si="80"/>
        <v>0</v>
      </c>
      <c r="T294" s="79">
        <f t="shared" si="80"/>
        <v>0</v>
      </c>
      <c r="U294" s="79">
        <f t="shared" si="80"/>
        <v>0</v>
      </c>
      <c r="V294" s="79">
        <f t="shared" si="80"/>
        <v>0</v>
      </c>
      <c r="W294" s="79">
        <f t="shared" si="80"/>
        <v>0</v>
      </c>
      <c r="X294" s="79">
        <f t="shared" si="80"/>
        <v>0</v>
      </c>
      <c r="Y294" s="79">
        <f t="shared" si="80"/>
        <v>0</v>
      </c>
      <c r="Z294" s="79">
        <f t="shared" si="80"/>
        <v>0</v>
      </c>
      <c r="AA294" s="79">
        <f t="shared" si="80"/>
        <v>0</v>
      </c>
      <c r="AB294" s="79">
        <f t="shared" si="80"/>
        <v>0</v>
      </c>
      <c r="AC294" s="79">
        <f t="shared" si="80"/>
        <v>0</v>
      </c>
      <c r="AD294" s="79">
        <f t="shared" si="80"/>
        <v>0</v>
      </c>
      <c r="AE294" s="79">
        <f t="shared" si="80"/>
        <v>0</v>
      </c>
      <c r="AF294" s="79">
        <f t="shared" si="80"/>
        <v>0</v>
      </c>
      <c r="AG294" s="79">
        <f t="shared" si="80"/>
        <v>0</v>
      </c>
      <c r="AH294" s="79">
        <f t="shared" si="80"/>
        <v>0</v>
      </c>
    </row>
    <row r="295" spans="1:34" ht="15">
      <c r="A295" s="128"/>
      <c r="B295" s="260" t="s">
        <v>241</v>
      </c>
      <c r="C295" s="124" t="s">
        <v>11</v>
      </c>
      <c r="D295" s="79">
        <f>D297+D299+D323+D325+D327+D329+D331+D333+D301+D303+D305+D307+D309+D311+D313+D315+D317+D319+D321</f>
        <v>238.38000000000005</v>
      </c>
      <c r="E295" s="79">
        <f t="shared" si="78"/>
        <v>0</v>
      </c>
      <c r="F295" s="79">
        <f t="shared" si="78"/>
        <v>0</v>
      </c>
      <c r="G295" s="79">
        <f t="shared" si="78"/>
        <v>0</v>
      </c>
      <c r="H295" s="79">
        <f t="shared" si="78"/>
        <v>0</v>
      </c>
      <c r="I295" s="79">
        <f t="shared" si="78"/>
        <v>0</v>
      </c>
      <c r="J295" s="79">
        <f>J297+J299+J323+J325+J327+J329+J331+J333+J301+J303+J307+J309+J311+J313+J315+J317+J319+J305+J321</f>
        <v>238.38000000000005</v>
      </c>
      <c r="K295" s="79">
        <f>K297+K299+K323+K325+K327+K329+K331+K333+K301+K303+K307+K309+K311+K313+K315+K317+K319+K305+K321</f>
        <v>238.38000000000005</v>
      </c>
      <c r="L295" s="79">
        <f t="shared" si="79"/>
        <v>0</v>
      </c>
      <c r="M295" s="79">
        <f t="shared" si="79"/>
        <v>0</v>
      </c>
      <c r="N295" s="79">
        <f t="shared" si="79"/>
        <v>0</v>
      </c>
      <c r="O295" s="79">
        <f>O297+O299+O323+O325+O327+O329+O331+O333+O305+O321</f>
        <v>0</v>
      </c>
      <c r="P295" s="79">
        <f>P297+P299+P323+P325+P327+P329+P331+P333+P305+P321</f>
        <v>0</v>
      </c>
      <c r="Q295" s="79">
        <f aca="true" t="shared" si="81" ref="Q295:AH295">Q297+Q299+Q323+Q325+Q327+Q329+Q331+Q333</f>
        <v>0</v>
      </c>
      <c r="R295" s="79">
        <f t="shared" si="81"/>
        <v>0</v>
      </c>
      <c r="S295" s="79">
        <f t="shared" si="81"/>
        <v>0</v>
      </c>
      <c r="T295" s="79">
        <f t="shared" si="81"/>
        <v>0</v>
      </c>
      <c r="U295" s="79">
        <f t="shared" si="81"/>
        <v>0</v>
      </c>
      <c r="V295" s="79">
        <f t="shared" si="81"/>
        <v>0</v>
      </c>
      <c r="W295" s="79">
        <f t="shared" si="81"/>
        <v>0</v>
      </c>
      <c r="X295" s="79">
        <f t="shared" si="81"/>
        <v>0</v>
      </c>
      <c r="Y295" s="79">
        <f t="shared" si="81"/>
        <v>0</v>
      </c>
      <c r="Z295" s="79">
        <f t="shared" si="81"/>
        <v>0</v>
      </c>
      <c r="AA295" s="79">
        <f t="shared" si="81"/>
        <v>0</v>
      </c>
      <c r="AB295" s="79">
        <f t="shared" si="81"/>
        <v>0</v>
      </c>
      <c r="AC295" s="79">
        <f t="shared" si="81"/>
        <v>0</v>
      </c>
      <c r="AD295" s="79">
        <f t="shared" si="81"/>
        <v>0</v>
      </c>
      <c r="AE295" s="79">
        <f t="shared" si="81"/>
        <v>0</v>
      </c>
      <c r="AF295" s="79">
        <f t="shared" si="81"/>
        <v>0</v>
      </c>
      <c r="AG295" s="79">
        <f t="shared" si="81"/>
        <v>0</v>
      </c>
      <c r="AH295" s="79">
        <f t="shared" si="81"/>
        <v>0</v>
      </c>
    </row>
    <row r="296" spans="1:34" ht="12.75">
      <c r="A296" s="71" t="s">
        <v>246</v>
      </c>
      <c r="B296" s="24" t="s">
        <v>309</v>
      </c>
      <c r="C296" s="158" t="s">
        <v>9</v>
      </c>
      <c r="D296" s="79">
        <f aca="true" t="shared" si="82" ref="D296:D543">E296+J296+O296+R296+U296+X296+AC296+AF296</f>
        <v>0.17</v>
      </c>
      <c r="E296" s="81">
        <f>F296+G296</f>
        <v>0</v>
      </c>
      <c r="F296" s="81"/>
      <c r="G296" s="81"/>
      <c r="H296" s="81"/>
      <c r="I296" s="81"/>
      <c r="J296" s="81">
        <f aca="true" t="shared" si="83" ref="J296:J543">K296+L296</f>
        <v>0.17</v>
      </c>
      <c r="K296" s="90">
        <v>0.17</v>
      </c>
      <c r="L296" s="81"/>
      <c r="M296" s="81"/>
      <c r="N296" s="81"/>
      <c r="O296" s="81">
        <f aca="true" t="shared" si="84" ref="O296:O333">P296</f>
        <v>0</v>
      </c>
      <c r="P296" s="81"/>
      <c r="Q296" s="81"/>
      <c r="R296" s="81">
        <f>S296</f>
        <v>0</v>
      </c>
      <c r="S296" s="81"/>
      <c r="T296" s="81"/>
      <c r="U296" s="81">
        <f>V296</f>
        <v>0</v>
      </c>
      <c r="V296" s="81"/>
      <c r="W296" s="81"/>
      <c r="X296" s="81">
        <f>Y296+Z296</f>
        <v>0</v>
      </c>
      <c r="Y296" s="81"/>
      <c r="Z296" s="81"/>
      <c r="AA296" s="81"/>
      <c r="AB296" s="81"/>
      <c r="AC296" s="81">
        <f>AD296</f>
        <v>0</v>
      </c>
      <c r="AD296" s="81"/>
      <c r="AE296" s="81"/>
      <c r="AF296" s="81">
        <f>AG296</f>
        <v>0</v>
      </c>
      <c r="AG296" s="81"/>
      <c r="AH296" s="81"/>
    </row>
    <row r="297" spans="1:34" ht="12.75">
      <c r="A297" s="71"/>
      <c r="B297" s="24"/>
      <c r="C297" s="158" t="s">
        <v>11</v>
      </c>
      <c r="D297" s="79">
        <f t="shared" si="82"/>
        <v>23.29</v>
      </c>
      <c r="E297" s="81">
        <f>F297+G297</f>
        <v>0</v>
      </c>
      <c r="F297" s="81"/>
      <c r="G297" s="81"/>
      <c r="H297" s="81"/>
      <c r="I297" s="81"/>
      <c r="J297" s="81">
        <f t="shared" si="83"/>
        <v>23.29</v>
      </c>
      <c r="K297" s="90">
        <v>23.29</v>
      </c>
      <c r="L297" s="81"/>
      <c r="M297" s="81"/>
      <c r="N297" s="81"/>
      <c r="O297" s="81">
        <f t="shared" si="84"/>
        <v>0</v>
      </c>
      <c r="P297" s="81"/>
      <c r="Q297" s="81"/>
      <c r="R297" s="81">
        <f>S297</f>
        <v>0</v>
      </c>
      <c r="S297" s="81"/>
      <c r="T297" s="81"/>
      <c r="U297" s="81">
        <f>V297</f>
        <v>0</v>
      </c>
      <c r="V297" s="81"/>
      <c r="W297" s="81"/>
      <c r="X297" s="81">
        <f>Y297+Z297</f>
        <v>0</v>
      </c>
      <c r="Y297" s="81"/>
      <c r="Z297" s="81"/>
      <c r="AA297" s="81"/>
      <c r="AB297" s="81"/>
      <c r="AC297" s="81">
        <f>AD297</f>
        <v>0</v>
      </c>
      <c r="AD297" s="81"/>
      <c r="AE297" s="81"/>
      <c r="AF297" s="81">
        <f>AG297</f>
        <v>0</v>
      </c>
      <c r="AG297" s="81"/>
      <c r="AH297" s="81"/>
    </row>
    <row r="298" spans="1:34" ht="12.75">
      <c r="A298" s="71" t="s">
        <v>16</v>
      </c>
      <c r="B298" s="24" t="s">
        <v>310</v>
      </c>
      <c r="C298" s="158" t="s">
        <v>9</v>
      </c>
      <c r="D298" s="79">
        <f t="shared" si="82"/>
        <v>0.17</v>
      </c>
      <c r="E298" s="81">
        <f>F298+G298</f>
        <v>0</v>
      </c>
      <c r="F298" s="81"/>
      <c r="G298" s="81"/>
      <c r="H298" s="81"/>
      <c r="I298" s="81"/>
      <c r="J298" s="81">
        <f t="shared" si="83"/>
        <v>0.17</v>
      </c>
      <c r="K298" s="90">
        <v>0.17</v>
      </c>
      <c r="L298" s="81"/>
      <c r="M298" s="81"/>
      <c r="N298" s="81"/>
      <c r="O298" s="81">
        <f t="shared" si="84"/>
        <v>0</v>
      </c>
      <c r="P298" s="81"/>
      <c r="Q298" s="81"/>
      <c r="R298" s="81">
        <f>S298</f>
        <v>0</v>
      </c>
      <c r="S298" s="81"/>
      <c r="T298" s="81"/>
      <c r="U298" s="81">
        <f>V298</f>
        <v>0</v>
      </c>
      <c r="V298" s="81"/>
      <c r="W298" s="81"/>
      <c r="X298" s="81">
        <f>Y298+Z298</f>
        <v>0</v>
      </c>
      <c r="Y298" s="81"/>
      <c r="Z298" s="81"/>
      <c r="AA298" s="81"/>
      <c r="AB298" s="81"/>
      <c r="AC298" s="81">
        <f>AD298</f>
        <v>0</v>
      </c>
      <c r="AD298" s="81"/>
      <c r="AE298" s="81"/>
      <c r="AF298" s="81">
        <f>AG298</f>
        <v>0</v>
      </c>
      <c r="AG298" s="81"/>
      <c r="AH298" s="81"/>
    </row>
    <row r="299" spans="1:34" ht="12.75">
      <c r="A299" s="71"/>
      <c r="B299" s="24"/>
      <c r="C299" s="158" t="s">
        <v>11</v>
      </c>
      <c r="D299" s="79">
        <f t="shared" si="82"/>
        <v>23.29</v>
      </c>
      <c r="E299" s="81">
        <f>F299+G299</f>
        <v>0</v>
      </c>
      <c r="F299" s="81"/>
      <c r="G299" s="81"/>
      <c r="H299" s="81"/>
      <c r="I299" s="81"/>
      <c r="J299" s="81">
        <f t="shared" si="83"/>
        <v>23.29</v>
      </c>
      <c r="K299" s="90">
        <v>23.29</v>
      </c>
      <c r="L299" s="81"/>
      <c r="M299" s="81"/>
      <c r="N299" s="81"/>
      <c r="O299" s="81">
        <f t="shared" si="84"/>
        <v>0</v>
      </c>
      <c r="P299" s="81"/>
      <c r="Q299" s="81"/>
      <c r="R299" s="81">
        <f>S299</f>
        <v>0</v>
      </c>
      <c r="S299" s="81"/>
      <c r="T299" s="81"/>
      <c r="U299" s="81">
        <f>V299</f>
        <v>0</v>
      </c>
      <c r="V299" s="81"/>
      <c r="W299" s="81"/>
      <c r="X299" s="81">
        <f>Y299+Z299</f>
        <v>0</v>
      </c>
      <c r="Y299" s="81"/>
      <c r="Z299" s="81"/>
      <c r="AA299" s="81"/>
      <c r="AB299" s="81"/>
      <c r="AC299" s="81">
        <f>AD299</f>
        <v>0</v>
      </c>
      <c r="AD299" s="81"/>
      <c r="AE299" s="81"/>
      <c r="AF299" s="81">
        <f>AG299</f>
        <v>0</v>
      </c>
      <c r="AG299" s="81"/>
      <c r="AH299" s="81"/>
    </row>
    <row r="300" spans="1:34" ht="12.75">
      <c r="A300" s="71" t="s">
        <v>18</v>
      </c>
      <c r="B300" s="24" t="s">
        <v>311</v>
      </c>
      <c r="C300" s="158" t="s">
        <v>9</v>
      </c>
      <c r="D300" s="79">
        <f t="shared" si="82"/>
        <v>0.06</v>
      </c>
      <c r="E300" s="81"/>
      <c r="F300" s="81"/>
      <c r="G300" s="81"/>
      <c r="H300" s="81"/>
      <c r="I300" s="81"/>
      <c r="J300" s="81">
        <f t="shared" si="83"/>
        <v>0.06</v>
      </c>
      <c r="K300" s="90">
        <v>0.06</v>
      </c>
      <c r="L300" s="81"/>
      <c r="M300" s="81"/>
      <c r="N300" s="81"/>
      <c r="O300" s="81">
        <f t="shared" si="84"/>
        <v>0</v>
      </c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</row>
    <row r="301" spans="1:34" ht="12.75">
      <c r="A301" s="71"/>
      <c r="B301" s="24"/>
      <c r="C301" s="158" t="s">
        <v>11</v>
      </c>
      <c r="D301" s="79">
        <f t="shared" si="82"/>
        <v>8.22</v>
      </c>
      <c r="E301" s="81"/>
      <c r="F301" s="81"/>
      <c r="G301" s="81"/>
      <c r="H301" s="81"/>
      <c r="I301" s="81"/>
      <c r="J301" s="81">
        <f t="shared" si="83"/>
        <v>8.22</v>
      </c>
      <c r="K301" s="90">
        <v>8.22</v>
      </c>
      <c r="L301" s="81"/>
      <c r="M301" s="81"/>
      <c r="N301" s="81"/>
      <c r="O301" s="81">
        <f t="shared" si="84"/>
        <v>0</v>
      </c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</row>
    <row r="302" spans="1:34" ht="12.75">
      <c r="A302" s="71" t="s">
        <v>52</v>
      </c>
      <c r="B302" s="24" t="s">
        <v>312</v>
      </c>
      <c r="C302" s="158" t="s">
        <v>9</v>
      </c>
      <c r="D302" s="79">
        <f t="shared" si="82"/>
        <v>0.06</v>
      </c>
      <c r="E302" s="81"/>
      <c r="F302" s="81"/>
      <c r="G302" s="81"/>
      <c r="H302" s="81"/>
      <c r="I302" s="81"/>
      <c r="J302" s="81">
        <f t="shared" si="83"/>
        <v>0.06</v>
      </c>
      <c r="K302" s="90">
        <v>0.06</v>
      </c>
      <c r="L302" s="81"/>
      <c r="M302" s="81"/>
      <c r="N302" s="81"/>
      <c r="O302" s="81">
        <f t="shared" si="84"/>
        <v>0</v>
      </c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</row>
    <row r="303" spans="1:34" ht="12.75">
      <c r="A303" s="71"/>
      <c r="B303" s="24"/>
      <c r="C303" s="158" t="s">
        <v>11</v>
      </c>
      <c r="D303" s="79">
        <f t="shared" si="82"/>
        <v>8.22</v>
      </c>
      <c r="E303" s="81"/>
      <c r="F303" s="81"/>
      <c r="G303" s="81"/>
      <c r="H303" s="81"/>
      <c r="I303" s="81"/>
      <c r="J303" s="81">
        <f t="shared" si="83"/>
        <v>8.22</v>
      </c>
      <c r="K303" s="90">
        <v>8.22</v>
      </c>
      <c r="L303" s="81"/>
      <c r="M303" s="81"/>
      <c r="N303" s="81"/>
      <c r="O303" s="81">
        <f t="shared" si="84"/>
        <v>0</v>
      </c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</row>
    <row r="304" spans="1:34" ht="12.75">
      <c r="A304" s="71" t="s">
        <v>24</v>
      </c>
      <c r="B304" s="24" t="s">
        <v>313</v>
      </c>
      <c r="C304" s="158" t="s">
        <v>9</v>
      </c>
      <c r="D304" s="79">
        <f t="shared" si="82"/>
        <v>0.27</v>
      </c>
      <c r="E304" s="81"/>
      <c r="F304" s="81"/>
      <c r="G304" s="81"/>
      <c r="H304" s="81"/>
      <c r="I304" s="81"/>
      <c r="J304" s="81">
        <f t="shared" si="83"/>
        <v>0.27</v>
      </c>
      <c r="K304" s="90">
        <v>0.27</v>
      </c>
      <c r="L304" s="81"/>
      <c r="M304" s="81"/>
      <c r="N304" s="81"/>
      <c r="O304" s="81">
        <f t="shared" si="84"/>
        <v>0</v>
      </c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</row>
    <row r="305" spans="1:34" ht="12.75">
      <c r="A305" s="71"/>
      <c r="B305" s="24"/>
      <c r="C305" s="158" t="s">
        <v>11</v>
      </c>
      <c r="D305" s="79">
        <f t="shared" si="82"/>
        <v>36.99</v>
      </c>
      <c r="E305" s="81"/>
      <c r="F305" s="81"/>
      <c r="G305" s="81"/>
      <c r="H305" s="81"/>
      <c r="I305" s="81"/>
      <c r="J305" s="81">
        <f t="shared" si="83"/>
        <v>36.99</v>
      </c>
      <c r="K305" s="90">
        <v>36.99</v>
      </c>
      <c r="L305" s="81"/>
      <c r="M305" s="81"/>
      <c r="N305" s="81"/>
      <c r="O305" s="81">
        <f t="shared" si="84"/>
        <v>0</v>
      </c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</row>
    <row r="306" spans="1:34" ht="12.75">
      <c r="A306" s="71" t="s">
        <v>25</v>
      </c>
      <c r="B306" s="24" t="s">
        <v>314</v>
      </c>
      <c r="C306" s="158" t="s">
        <v>9</v>
      </c>
      <c r="D306" s="79">
        <f t="shared" si="82"/>
        <v>0.33</v>
      </c>
      <c r="E306" s="81"/>
      <c r="F306" s="81"/>
      <c r="G306" s="81"/>
      <c r="H306" s="81"/>
      <c r="I306" s="81"/>
      <c r="J306" s="81">
        <f t="shared" si="83"/>
        <v>0.33</v>
      </c>
      <c r="K306" s="90">
        <v>0.33</v>
      </c>
      <c r="L306" s="81"/>
      <c r="M306" s="81"/>
      <c r="N306" s="81"/>
      <c r="O306" s="81">
        <f t="shared" si="84"/>
        <v>0</v>
      </c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</row>
    <row r="307" spans="1:34" ht="12.75">
      <c r="A307" s="71"/>
      <c r="B307" s="24"/>
      <c r="C307" s="158" t="s">
        <v>11</v>
      </c>
      <c r="D307" s="79">
        <f t="shared" si="82"/>
        <v>45.21</v>
      </c>
      <c r="E307" s="81"/>
      <c r="F307" s="81"/>
      <c r="G307" s="81"/>
      <c r="H307" s="81"/>
      <c r="I307" s="81"/>
      <c r="J307" s="81">
        <f t="shared" si="83"/>
        <v>45.21</v>
      </c>
      <c r="K307" s="90">
        <v>45.21</v>
      </c>
      <c r="L307" s="81"/>
      <c r="M307" s="81"/>
      <c r="N307" s="81"/>
      <c r="O307" s="81">
        <f t="shared" si="84"/>
        <v>0</v>
      </c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</row>
    <row r="308" spans="1:34" ht="12.75">
      <c r="A308" s="71" t="s">
        <v>26</v>
      </c>
      <c r="B308" s="24" t="s">
        <v>315</v>
      </c>
      <c r="C308" s="158" t="s">
        <v>9</v>
      </c>
      <c r="D308" s="79">
        <f t="shared" si="82"/>
        <v>0.02</v>
      </c>
      <c r="E308" s="81"/>
      <c r="F308" s="81"/>
      <c r="G308" s="81"/>
      <c r="H308" s="81"/>
      <c r="I308" s="81"/>
      <c r="J308" s="81">
        <f t="shared" si="83"/>
        <v>0.02</v>
      </c>
      <c r="K308" s="90">
        <v>0.02</v>
      </c>
      <c r="L308" s="81"/>
      <c r="M308" s="81"/>
      <c r="N308" s="81"/>
      <c r="O308" s="81">
        <f t="shared" si="84"/>
        <v>0</v>
      </c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</row>
    <row r="309" spans="1:34" ht="12.75">
      <c r="A309" s="71"/>
      <c r="B309" s="24"/>
      <c r="C309" s="158" t="s">
        <v>11</v>
      </c>
      <c r="D309" s="79">
        <f t="shared" si="82"/>
        <v>2.74</v>
      </c>
      <c r="E309" s="81"/>
      <c r="F309" s="81"/>
      <c r="G309" s="81"/>
      <c r="H309" s="81"/>
      <c r="I309" s="81"/>
      <c r="J309" s="81">
        <f t="shared" si="83"/>
        <v>2.74</v>
      </c>
      <c r="K309" s="90">
        <v>2.74</v>
      </c>
      <c r="L309" s="81"/>
      <c r="M309" s="81"/>
      <c r="N309" s="81"/>
      <c r="O309" s="81">
        <f t="shared" si="84"/>
        <v>0</v>
      </c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</row>
    <row r="310" spans="1:34" ht="12.75">
      <c r="A310" s="71" t="s">
        <v>28</v>
      </c>
      <c r="B310" s="24" t="s">
        <v>316</v>
      </c>
      <c r="C310" s="158" t="s">
        <v>9</v>
      </c>
      <c r="D310" s="79">
        <f t="shared" si="82"/>
        <v>0.02</v>
      </c>
      <c r="E310" s="81"/>
      <c r="F310" s="81"/>
      <c r="G310" s="81"/>
      <c r="H310" s="81"/>
      <c r="I310" s="81"/>
      <c r="J310" s="81">
        <f t="shared" si="83"/>
        <v>0.02</v>
      </c>
      <c r="K310" s="90">
        <v>0.02</v>
      </c>
      <c r="L310" s="81"/>
      <c r="M310" s="81"/>
      <c r="N310" s="81"/>
      <c r="O310" s="81">
        <f t="shared" si="84"/>
        <v>0</v>
      </c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</row>
    <row r="311" spans="1:34" ht="12.75">
      <c r="A311" s="71"/>
      <c r="B311" s="24"/>
      <c r="C311" s="158" t="s">
        <v>11</v>
      </c>
      <c r="D311" s="79">
        <f t="shared" si="82"/>
        <v>2.74</v>
      </c>
      <c r="E311" s="81"/>
      <c r="F311" s="81"/>
      <c r="G311" s="81"/>
      <c r="H311" s="81"/>
      <c r="I311" s="81"/>
      <c r="J311" s="81">
        <f t="shared" si="83"/>
        <v>2.74</v>
      </c>
      <c r="K311" s="90">
        <v>2.74</v>
      </c>
      <c r="L311" s="81"/>
      <c r="M311" s="81"/>
      <c r="N311" s="81"/>
      <c r="O311" s="81">
        <f t="shared" si="84"/>
        <v>0</v>
      </c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</row>
    <row r="312" spans="1:34" ht="12.75">
      <c r="A312" s="71" t="s">
        <v>30</v>
      </c>
      <c r="B312" s="24" t="s">
        <v>317</v>
      </c>
      <c r="C312" s="158" t="s">
        <v>9</v>
      </c>
      <c r="D312" s="79">
        <f t="shared" si="82"/>
        <v>0.02</v>
      </c>
      <c r="E312" s="81"/>
      <c r="F312" s="81"/>
      <c r="G312" s="81"/>
      <c r="H312" s="81"/>
      <c r="I312" s="81"/>
      <c r="J312" s="81">
        <f t="shared" si="83"/>
        <v>0.02</v>
      </c>
      <c r="K312" s="90">
        <v>0.02</v>
      </c>
      <c r="L312" s="81"/>
      <c r="M312" s="81"/>
      <c r="N312" s="81"/>
      <c r="O312" s="81">
        <f t="shared" si="84"/>
        <v>0</v>
      </c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</row>
    <row r="313" spans="1:34" ht="12.75">
      <c r="A313" s="71"/>
      <c r="B313" s="24"/>
      <c r="C313" s="158" t="s">
        <v>11</v>
      </c>
      <c r="D313" s="79">
        <f t="shared" si="82"/>
        <v>2.74</v>
      </c>
      <c r="E313" s="81"/>
      <c r="F313" s="81"/>
      <c r="G313" s="81"/>
      <c r="H313" s="81"/>
      <c r="I313" s="81"/>
      <c r="J313" s="81">
        <f t="shared" si="83"/>
        <v>2.74</v>
      </c>
      <c r="K313" s="90">
        <v>2.74</v>
      </c>
      <c r="L313" s="81"/>
      <c r="M313" s="81"/>
      <c r="N313" s="81"/>
      <c r="O313" s="81">
        <f t="shared" si="84"/>
        <v>0</v>
      </c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</row>
    <row r="314" spans="1:34" ht="12.75">
      <c r="A314" s="71" t="s">
        <v>31</v>
      </c>
      <c r="B314" s="24" t="s">
        <v>318</v>
      </c>
      <c r="C314" s="158" t="s">
        <v>9</v>
      </c>
      <c r="D314" s="79">
        <f t="shared" si="82"/>
        <v>0.06</v>
      </c>
      <c r="E314" s="81"/>
      <c r="F314" s="81"/>
      <c r="G314" s="81"/>
      <c r="H314" s="81"/>
      <c r="I314" s="81"/>
      <c r="J314" s="81">
        <f t="shared" si="83"/>
        <v>0.06</v>
      </c>
      <c r="K314" s="90">
        <v>0.06</v>
      </c>
      <c r="L314" s="81"/>
      <c r="M314" s="81"/>
      <c r="N314" s="81"/>
      <c r="O314" s="81">
        <f t="shared" si="84"/>
        <v>0</v>
      </c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</row>
    <row r="315" spans="1:34" ht="12.75">
      <c r="A315" s="71"/>
      <c r="B315" s="24"/>
      <c r="C315" s="158" t="s">
        <v>11</v>
      </c>
      <c r="D315" s="79">
        <f t="shared" si="82"/>
        <v>8.22</v>
      </c>
      <c r="E315" s="81"/>
      <c r="F315" s="81"/>
      <c r="G315" s="81"/>
      <c r="H315" s="81"/>
      <c r="I315" s="81"/>
      <c r="J315" s="81">
        <f t="shared" si="83"/>
        <v>8.22</v>
      </c>
      <c r="K315" s="90">
        <v>8.22</v>
      </c>
      <c r="L315" s="81"/>
      <c r="M315" s="81"/>
      <c r="N315" s="81"/>
      <c r="O315" s="81">
        <f t="shared" si="84"/>
        <v>0</v>
      </c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</row>
    <row r="316" spans="1:34" ht="12.75">
      <c r="A316" s="71" t="s">
        <v>32</v>
      </c>
      <c r="B316" s="24" t="s">
        <v>319</v>
      </c>
      <c r="C316" s="158" t="s">
        <v>9</v>
      </c>
      <c r="D316" s="79">
        <f t="shared" si="82"/>
        <v>0.15</v>
      </c>
      <c r="E316" s="81"/>
      <c r="F316" s="81"/>
      <c r="G316" s="81"/>
      <c r="H316" s="81"/>
      <c r="I316" s="81"/>
      <c r="J316" s="81">
        <f t="shared" si="83"/>
        <v>0.15</v>
      </c>
      <c r="K316" s="90">
        <v>0.15</v>
      </c>
      <c r="L316" s="81"/>
      <c r="M316" s="81"/>
      <c r="N316" s="81"/>
      <c r="O316" s="81">
        <f t="shared" si="84"/>
        <v>0</v>
      </c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</row>
    <row r="317" spans="1:34" ht="12.75">
      <c r="A317" s="71"/>
      <c r="B317" s="24"/>
      <c r="C317" s="158" t="s">
        <v>11</v>
      </c>
      <c r="D317" s="79">
        <f t="shared" si="82"/>
        <v>20.55</v>
      </c>
      <c r="E317" s="81"/>
      <c r="F317" s="81"/>
      <c r="G317" s="81"/>
      <c r="H317" s="81"/>
      <c r="I317" s="81"/>
      <c r="J317" s="81">
        <f t="shared" si="83"/>
        <v>20.55</v>
      </c>
      <c r="K317" s="90">
        <v>20.55</v>
      </c>
      <c r="L317" s="81"/>
      <c r="M317" s="81"/>
      <c r="N317" s="81"/>
      <c r="O317" s="81">
        <f t="shared" si="84"/>
        <v>0</v>
      </c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</row>
    <row r="318" spans="1:34" ht="12.75">
      <c r="A318" s="71" t="s">
        <v>33</v>
      </c>
      <c r="B318" s="24" t="s">
        <v>320</v>
      </c>
      <c r="C318" s="158" t="s">
        <v>9</v>
      </c>
      <c r="D318" s="79">
        <f t="shared" si="82"/>
        <v>0.2</v>
      </c>
      <c r="E318" s="81"/>
      <c r="F318" s="81"/>
      <c r="G318" s="81"/>
      <c r="H318" s="81"/>
      <c r="I318" s="81"/>
      <c r="J318" s="81">
        <f t="shared" si="83"/>
        <v>0.2</v>
      </c>
      <c r="K318" s="90">
        <v>0.2</v>
      </c>
      <c r="L318" s="81"/>
      <c r="M318" s="81"/>
      <c r="N318" s="81"/>
      <c r="O318" s="81">
        <f t="shared" si="84"/>
        <v>0</v>
      </c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</row>
    <row r="319" spans="1:34" ht="12.75">
      <c r="A319" s="71"/>
      <c r="B319" s="24"/>
      <c r="C319" s="158" t="s">
        <v>11</v>
      </c>
      <c r="D319" s="79">
        <f t="shared" si="82"/>
        <v>27.4</v>
      </c>
      <c r="E319" s="81"/>
      <c r="F319" s="81"/>
      <c r="G319" s="81"/>
      <c r="H319" s="81"/>
      <c r="I319" s="81"/>
      <c r="J319" s="81">
        <f t="shared" si="83"/>
        <v>27.4</v>
      </c>
      <c r="K319" s="90">
        <v>27.4</v>
      </c>
      <c r="L319" s="81"/>
      <c r="M319" s="81"/>
      <c r="N319" s="81"/>
      <c r="O319" s="81">
        <f t="shared" si="84"/>
        <v>0</v>
      </c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</row>
    <row r="320" spans="1:34" ht="12.75">
      <c r="A320" s="71" t="s">
        <v>34</v>
      </c>
      <c r="B320" s="24" t="s">
        <v>321</v>
      </c>
      <c r="C320" s="158" t="s">
        <v>9</v>
      </c>
      <c r="D320" s="79">
        <f t="shared" si="82"/>
        <v>0.06</v>
      </c>
      <c r="E320" s="81"/>
      <c r="F320" s="81"/>
      <c r="G320" s="81"/>
      <c r="H320" s="81"/>
      <c r="I320" s="81"/>
      <c r="J320" s="81">
        <f t="shared" si="83"/>
        <v>0.06</v>
      </c>
      <c r="K320" s="90">
        <v>0.06</v>
      </c>
      <c r="L320" s="81"/>
      <c r="M320" s="81"/>
      <c r="N320" s="81"/>
      <c r="O320" s="81">
        <f t="shared" si="84"/>
        <v>0</v>
      </c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</row>
    <row r="321" spans="1:34" ht="12.75">
      <c r="A321" s="71"/>
      <c r="B321" s="24"/>
      <c r="C321" s="158" t="s">
        <v>11</v>
      </c>
      <c r="D321" s="79">
        <f t="shared" si="82"/>
        <v>8.22</v>
      </c>
      <c r="E321" s="81"/>
      <c r="F321" s="81"/>
      <c r="G321" s="81"/>
      <c r="H321" s="81"/>
      <c r="I321" s="81"/>
      <c r="J321" s="81">
        <f t="shared" si="83"/>
        <v>8.22</v>
      </c>
      <c r="K321" s="90">
        <v>8.22</v>
      </c>
      <c r="L321" s="81"/>
      <c r="M321" s="81"/>
      <c r="N321" s="81"/>
      <c r="O321" s="81">
        <f t="shared" si="84"/>
        <v>0</v>
      </c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</row>
    <row r="322" spans="1:34" ht="12.75">
      <c r="A322" s="71" t="s">
        <v>35</v>
      </c>
      <c r="B322" s="24" t="s">
        <v>381</v>
      </c>
      <c r="C322" s="158" t="s">
        <v>9</v>
      </c>
      <c r="D322" s="79">
        <f t="shared" si="82"/>
        <v>0.15</v>
      </c>
      <c r="E322" s="81">
        <f aca="true" t="shared" si="85" ref="E322:E333">F322+G322</f>
        <v>0</v>
      </c>
      <c r="F322" s="81"/>
      <c r="G322" s="81"/>
      <c r="H322" s="81"/>
      <c r="I322" s="81"/>
      <c r="J322" s="81">
        <f t="shared" si="83"/>
        <v>0.15</v>
      </c>
      <c r="K322" s="90">
        <v>0.15</v>
      </c>
      <c r="L322" s="81"/>
      <c r="M322" s="81"/>
      <c r="N322" s="81"/>
      <c r="O322" s="81">
        <f t="shared" si="84"/>
        <v>0</v>
      </c>
      <c r="P322" s="81"/>
      <c r="Q322" s="81"/>
      <c r="R322" s="81">
        <f aca="true" t="shared" si="86" ref="R322:R333">S322</f>
        <v>0</v>
      </c>
      <c r="S322" s="81"/>
      <c r="T322" s="81"/>
      <c r="U322" s="81">
        <f aca="true" t="shared" si="87" ref="U322:U333">V322</f>
        <v>0</v>
      </c>
      <c r="V322" s="81"/>
      <c r="W322" s="81"/>
      <c r="X322" s="81">
        <f aca="true" t="shared" si="88" ref="X322:X333">Y322+Z322</f>
        <v>0</v>
      </c>
      <c r="Y322" s="81"/>
      <c r="Z322" s="81"/>
      <c r="AA322" s="81"/>
      <c r="AB322" s="81"/>
      <c r="AC322" s="81">
        <f aca="true" t="shared" si="89" ref="AC322:AC333">AD322</f>
        <v>0</v>
      </c>
      <c r="AD322" s="81"/>
      <c r="AE322" s="81"/>
      <c r="AF322" s="81">
        <f aca="true" t="shared" si="90" ref="AF322:AF333">AG322</f>
        <v>0</v>
      </c>
      <c r="AG322" s="81"/>
      <c r="AH322" s="81"/>
    </row>
    <row r="323" spans="1:34" ht="12.75">
      <c r="A323" s="71"/>
      <c r="B323" s="24"/>
      <c r="C323" s="158" t="s">
        <v>11</v>
      </c>
      <c r="D323" s="79">
        <f t="shared" si="82"/>
        <v>20.55</v>
      </c>
      <c r="E323" s="81">
        <f t="shared" si="85"/>
        <v>0</v>
      </c>
      <c r="F323" s="81"/>
      <c r="G323" s="81"/>
      <c r="H323" s="81"/>
      <c r="I323" s="81"/>
      <c r="J323" s="81">
        <f t="shared" si="83"/>
        <v>20.55</v>
      </c>
      <c r="K323" s="90">
        <v>20.55</v>
      </c>
      <c r="L323" s="81"/>
      <c r="M323" s="81"/>
      <c r="N323" s="81"/>
      <c r="O323" s="81">
        <f t="shared" si="84"/>
        <v>0</v>
      </c>
      <c r="P323" s="81"/>
      <c r="Q323" s="81"/>
      <c r="R323" s="81">
        <f t="shared" si="86"/>
        <v>0</v>
      </c>
      <c r="S323" s="81"/>
      <c r="T323" s="81"/>
      <c r="U323" s="81">
        <f t="shared" si="87"/>
        <v>0</v>
      </c>
      <c r="V323" s="81"/>
      <c r="W323" s="81"/>
      <c r="X323" s="81">
        <f t="shared" si="88"/>
        <v>0</v>
      </c>
      <c r="Y323" s="81"/>
      <c r="Z323" s="81"/>
      <c r="AA323" s="81"/>
      <c r="AB323" s="81"/>
      <c r="AC323" s="81">
        <f t="shared" si="89"/>
        <v>0</v>
      </c>
      <c r="AD323" s="81"/>
      <c r="AE323" s="81"/>
      <c r="AF323" s="81">
        <f t="shared" si="90"/>
        <v>0</v>
      </c>
      <c r="AG323" s="81"/>
      <c r="AH323" s="81"/>
    </row>
    <row r="324" spans="1:34" ht="12.75">
      <c r="A324" s="71" t="s">
        <v>47</v>
      </c>
      <c r="B324" s="24"/>
      <c r="C324" s="158" t="s">
        <v>9</v>
      </c>
      <c r="D324" s="79">
        <f t="shared" si="82"/>
        <v>0</v>
      </c>
      <c r="E324" s="81">
        <f t="shared" si="85"/>
        <v>0</v>
      </c>
      <c r="F324" s="81"/>
      <c r="G324" s="81"/>
      <c r="H324" s="81"/>
      <c r="I324" s="81"/>
      <c r="J324" s="81">
        <f t="shared" si="83"/>
        <v>0</v>
      </c>
      <c r="K324" s="90"/>
      <c r="L324" s="81"/>
      <c r="M324" s="81"/>
      <c r="N324" s="81"/>
      <c r="O324" s="81">
        <f t="shared" si="84"/>
        <v>0</v>
      </c>
      <c r="P324" s="81"/>
      <c r="Q324" s="81"/>
      <c r="R324" s="81">
        <f t="shared" si="86"/>
        <v>0</v>
      </c>
      <c r="S324" s="81"/>
      <c r="T324" s="81"/>
      <c r="U324" s="81">
        <f t="shared" si="87"/>
        <v>0</v>
      </c>
      <c r="V324" s="81"/>
      <c r="W324" s="81"/>
      <c r="X324" s="81">
        <f t="shared" si="88"/>
        <v>0</v>
      </c>
      <c r="Y324" s="81"/>
      <c r="Z324" s="81"/>
      <c r="AA324" s="81"/>
      <c r="AB324" s="81"/>
      <c r="AC324" s="81">
        <f t="shared" si="89"/>
        <v>0</v>
      </c>
      <c r="AD324" s="81"/>
      <c r="AE324" s="81"/>
      <c r="AF324" s="81">
        <f t="shared" si="90"/>
        <v>0</v>
      </c>
      <c r="AG324" s="81"/>
      <c r="AH324" s="81"/>
    </row>
    <row r="325" spans="1:34" ht="12.75">
      <c r="A325" s="71"/>
      <c r="B325" s="24"/>
      <c r="C325" s="158" t="s">
        <v>11</v>
      </c>
      <c r="D325" s="79">
        <f t="shared" si="82"/>
        <v>0</v>
      </c>
      <c r="E325" s="81">
        <f t="shared" si="85"/>
        <v>0</v>
      </c>
      <c r="F325" s="81"/>
      <c r="G325" s="81"/>
      <c r="H325" s="81"/>
      <c r="I325" s="81"/>
      <c r="J325" s="81">
        <f t="shared" si="83"/>
        <v>0</v>
      </c>
      <c r="K325" s="90"/>
      <c r="L325" s="81"/>
      <c r="M325" s="81"/>
      <c r="N325" s="81"/>
      <c r="O325" s="81">
        <f t="shared" si="84"/>
        <v>0</v>
      </c>
      <c r="P325" s="81"/>
      <c r="Q325" s="81"/>
      <c r="R325" s="81">
        <f t="shared" si="86"/>
        <v>0</v>
      </c>
      <c r="S325" s="81"/>
      <c r="T325" s="81"/>
      <c r="U325" s="81">
        <f t="shared" si="87"/>
        <v>0</v>
      </c>
      <c r="V325" s="81"/>
      <c r="W325" s="81"/>
      <c r="X325" s="81">
        <f t="shared" si="88"/>
        <v>0</v>
      </c>
      <c r="Y325" s="81"/>
      <c r="Z325" s="81"/>
      <c r="AA325" s="81"/>
      <c r="AB325" s="81"/>
      <c r="AC325" s="81">
        <f t="shared" si="89"/>
        <v>0</v>
      </c>
      <c r="AD325" s="81"/>
      <c r="AE325" s="81"/>
      <c r="AF325" s="81">
        <f t="shared" si="90"/>
        <v>0</v>
      </c>
      <c r="AG325" s="81"/>
      <c r="AH325" s="81"/>
    </row>
    <row r="326" spans="1:34" ht="12.75">
      <c r="A326" s="71" t="s">
        <v>129</v>
      </c>
      <c r="B326" s="24"/>
      <c r="C326" s="158" t="s">
        <v>9</v>
      </c>
      <c r="D326" s="79">
        <f t="shared" si="82"/>
        <v>0</v>
      </c>
      <c r="E326" s="81">
        <f t="shared" si="85"/>
        <v>0</v>
      </c>
      <c r="F326" s="81"/>
      <c r="G326" s="81"/>
      <c r="H326" s="81"/>
      <c r="I326" s="81"/>
      <c r="J326" s="81">
        <f t="shared" si="83"/>
        <v>0</v>
      </c>
      <c r="K326" s="90"/>
      <c r="L326" s="81"/>
      <c r="M326" s="81"/>
      <c r="N326" s="81"/>
      <c r="O326" s="81">
        <f t="shared" si="84"/>
        <v>0</v>
      </c>
      <c r="P326" s="81"/>
      <c r="Q326" s="81"/>
      <c r="R326" s="81">
        <f t="shared" si="86"/>
        <v>0</v>
      </c>
      <c r="S326" s="81"/>
      <c r="T326" s="81"/>
      <c r="U326" s="81">
        <f t="shared" si="87"/>
        <v>0</v>
      </c>
      <c r="V326" s="81"/>
      <c r="W326" s="81"/>
      <c r="X326" s="81">
        <f t="shared" si="88"/>
        <v>0</v>
      </c>
      <c r="Y326" s="81"/>
      <c r="Z326" s="81"/>
      <c r="AA326" s="81"/>
      <c r="AB326" s="81"/>
      <c r="AC326" s="81">
        <f t="shared" si="89"/>
        <v>0</v>
      </c>
      <c r="AD326" s="81"/>
      <c r="AE326" s="81"/>
      <c r="AF326" s="81">
        <f t="shared" si="90"/>
        <v>0</v>
      </c>
      <c r="AG326" s="81"/>
      <c r="AH326" s="81"/>
    </row>
    <row r="327" spans="1:34" ht="12.75">
      <c r="A327" s="71"/>
      <c r="B327" s="24"/>
      <c r="C327" s="158" t="s">
        <v>11</v>
      </c>
      <c r="D327" s="79">
        <f t="shared" si="82"/>
        <v>0</v>
      </c>
      <c r="E327" s="81">
        <f t="shared" si="85"/>
        <v>0</v>
      </c>
      <c r="F327" s="81"/>
      <c r="G327" s="81"/>
      <c r="H327" s="81"/>
      <c r="I327" s="81"/>
      <c r="J327" s="81">
        <f t="shared" si="83"/>
        <v>0</v>
      </c>
      <c r="K327" s="90"/>
      <c r="L327" s="81"/>
      <c r="M327" s="81"/>
      <c r="N327" s="81"/>
      <c r="O327" s="81">
        <f t="shared" si="84"/>
        <v>0</v>
      </c>
      <c r="P327" s="81"/>
      <c r="Q327" s="81"/>
      <c r="R327" s="81">
        <f t="shared" si="86"/>
        <v>0</v>
      </c>
      <c r="S327" s="81"/>
      <c r="T327" s="81"/>
      <c r="U327" s="81">
        <f t="shared" si="87"/>
        <v>0</v>
      </c>
      <c r="V327" s="81"/>
      <c r="W327" s="81"/>
      <c r="X327" s="81">
        <f t="shared" si="88"/>
        <v>0</v>
      </c>
      <c r="Y327" s="81"/>
      <c r="Z327" s="81"/>
      <c r="AA327" s="81"/>
      <c r="AB327" s="81"/>
      <c r="AC327" s="81">
        <f t="shared" si="89"/>
        <v>0</v>
      </c>
      <c r="AD327" s="81"/>
      <c r="AE327" s="81"/>
      <c r="AF327" s="81">
        <f t="shared" si="90"/>
        <v>0</v>
      </c>
      <c r="AG327" s="81"/>
      <c r="AH327" s="81"/>
    </row>
    <row r="328" spans="1:34" ht="12.75">
      <c r="A328" s="71" t="s">
        <v>36</v>
      </c>
      <c r="B328" s="24"/>
      <c r="C328" s="158" t="s">
        <v>9</v>
      </c>
      <c r="D328" s="79">
        <f t="shared" si="82"/>
        <v>0</v>
      </c>
      <c r="E328" s="81">
        <f t="shared" si="85"/>
        <v>0</v>
      </c>
      <c r="F328" s="81"/>
      <c r="G328" s="81"/>
      <c r="H328" s="81"/>
      <c r="I328" s="81"/>
      <c r="J328" s="81">
        <f t="shared" si="83"/>
        <v>0</v>
      </c>
      <c r="K328" s="90"/>
      <c r="L328" s="81"/>
      <c r="M328" s="81"/>
      <c r="N328" s="81"/>
      <c r="O328" s="81">
        <f t="shared" si="84"/>
        <v>0</v>
      </c>
      <c r="P328" s="81"/>
      <c r="Q328" s="81"/>
      <c r="R328" s="81">
        <f t="shared" si="86"/>
        <v>0</v>
      </c>
      <c r="S328" s="81"/>
      <c r="T328" s="81"/>
      <c r="U328" s="81">
        <f t="shared" si="87"/>
        <v>0</v>
      </c>
      <c r="V328" s="81"/>
      <c r="W328" s="81"/>
      <c r="X328" s="81">
        <f t="shared" si="88"/>
        <v>0</v>
      </c>
      <c r="Y328" s="81"/>
      <c r="Z328" s="81"/>
      <c r="AA328" s="81"/>
      <c r="AB328" s="81"/>
      <c r="AC328" s="81">
        <f t="shared" si="89"/>
        <v>0</v>
      </c>
      <c r="AD328" s="81"/>
      <c r="AE328" s="81"/>
      <c r="AF328" s="81">
        <f t="shared" si="90"/>
        <v>0</v>
      </c>
      <c r="AG328" s="81"/>
      <c r="AH328" s="81"/>
    </row>
    <row r="329" spans="1:34" ht="12.75">
      <c r="A329" s="71"/>
      <c r="B329" s="24"/>
      <c r="C329" s="158" t="s">
        <v>11</v>
      </c>
      <c r="D329" s="79">
        <f t="shared" si="82"/>
        <v>0</v>
      </c>
      <c r="E329" s="81">
        <f t="shared" si="85"/>
        <v>0</v>
      </c>
      <c r="F329" s="81"/>
      <c r="G329" s="81"/>
      <c r="H329" s="81"/>
      <c r="I329" s="81"/>
      <c r="J329" s="81">
        <f t="shared" si="83"/>
        <v>0</v>
      </c>
      <c r="K329" s="90"/>
      <c r="L329" s="81"/>
      <c r="M329" s="81"/>
      <c r="N329" s="81"/>
      <c r="O329" s="81">
        <f t="shared" si="84"/>
        <v>0</v>
      </c>
      <c r="P329" s="81"/>
      <c r="Q329" s="81"/>
      <c r="R329" s="81">
        <f t="shared" si="86"/>
        <v>0</v>
      </c>
      <c r="S329" s="81"/>
      <c r="T329" s="81"/>
      <c r="U329" s="81">
        <f t="shared" si="87"/>
        <v>0</v>
      </c>
      <c r="V329" s="81"/>
      <c r="W329" s="81"/>
      <c r="X329" s="81">
        <f t="shared" si="88"/>
        <v>0</v>
      </c>
      <c r="Y329" s="81"/>
      <c r="Z329" s="81"/>
      <c r="AA329" s="81"/>
      <c r="AB329" s="81"/>
      <c r="AC329" s="81">
        <f t="shared" si="89"/>
        <v>0</v>
      </c>
      <c r="AD329" s="81"/>
      <c r="AE329" s="81"/>
      <c r="AF329" s="81">
        <f t="shared" si="90"/>
        <v>0</v>
      </c>
      <c r="AG329" s="81"/>
      <c r="AH329" s="81"/>
    </row>
    <row r="330" spans="1:34" ht="12.75">
      <c r="A330" s="71" t="s">
        <v>38</v>
      </c>
      <c r="B330" s="24"/>
      <c r="C330" s="134" t="s">
        <v>9</v>
      </c>
      <c r="D330" s="79">
        <f>E330+J330+O330+R330+U330+X330+AC330+AF330</f>
        <v>0</v>
      </c>
      <c r="E330" s="81">
        <f t="shared" si="85"/>
        <v>0</v>
      </c>
      <c r="F330" s="81"/>
      <c r="G330" s="81"/>
      <c r="H330" s="81"/>
      <c r="I330" s="81"/>
      <c r="J330" s="81">
        <f>K330+L330</f>
        <v>0</v>
      </c>
      <c r="K330" s="90"/>
      <c r="L330" s="81"/>
      <c r="M330" s="81"/>
      <c r="N330" s="81"/>
      <c r="O330" s="81">
        <f t="shared" si="84"/>
        <v>0</v>
      </c>
      <c r="P330" s="81"/>
      <c r="Q330" s="81"/>
      <c r="R330" s="81">
        <f t="shared" si="86"/>
        <v>0</v>
      </c>
      <c r="S330" s="81"/>
      <c r="T330" s="81"/>
      <c r="U330" s="81">
        <f t="shared" si="87"/>
        <v>0</v>
      </c>
      <c r="V330" s="81"/>
      <c r="W330" s="81"/>
      <c r="X330" s="81">
        <f t="shared" si="88"/>
        <v>0</v>
      </c>
      <c r="Y330" s="81"/>
      <c r="Z330" s="81"/>
      <c r="AA330" s="81"/>
      <c r="AB330" s="81"/>
      <c r="AC330" s="81">
        <f t="shared" si="89"/>
        <v>0</v>
      </c>
      <c r="AD330" s="81"/>
      <c r="AE330" s="81"/>
      <c r="AF330" s="81">
        <f t="shared" si="90"/>
        <v>0</v>
      </c>
      <c r="AG330" s="81"/>
      <c r="AH330" s="81"/>
    </row>
    <row r="331" spans="1:34" ht="12.75">
      <c r="A331" s="71"/>
      <c r="B331" s="24"/>
      <c r="C331" s="133" t="s">
        <v>11</v>
      </c>
      <c r="D331" s="79">
        <f>E331+J331+O331+R331+U331+X331+AC331+AF331</f>
        <v>0</v>
      </c>
      <c r="E331" s="81">
        <f t="shared" si="85"/>
        <v>0</v>
      </c>
      <c r="F331" s="81"/>
      <c r="G331" s="81"/>
      <c r="H331" s="81"/>
      <c r="I331" s="81"/>
      <c r="J331" s="81">
        <f>K331+L331</f>
        <v>0</v>
      </c>
      <c r="K331" s="90"/>
      <c r="L331" s="81"/>
      <c r="M331" s="81"/>
      <c r="N331" s="81"/>
      <c r="O331" s="81">
        <f t="shared" si="84"/>
        <v>0</v>
      </c>
      <c r="P331" s="81"/>
      <c r="Q331" s="81"/>
      <c r="R331" s="81">
        <f t="shared" si="86"/>
        <v>0</v>
      </c>
      <c r="S331" s="81"/>
      <c r="T331" s="81"/>
      <c r="U331" s="81">
        <f t="shared" si="87"/>
        <v>0</v>
      </c>
      <c r="V331" s="81"/>
      <c r="W331" s="81"/>
      <c r="X331" s="81">
        <f t="shared" si="88"/>
        <v>0</v>
      </c>
      <c r="Y331" s="81"/>
      <c r="Z331" s="81"/>
      <c r="AA331" s="81"/>
      <c r="AB331" s="81"/>
      <c r="AC331" s="81">
        <f t="shared" si="89"/>
        <v>0</v>
      </c>
      <c r="AD331" s="81"/>
      <c r="AE331" s="81"/>
      <c r="AF331" s="81">
        <f t="shared" si="90"/>
        <v>0</v>
      </c>
      <c r="AG331" s="81"/>
      <c r="AH331" s="81"/>
    </row>
    <row r="332" spans="1:34" ht="12.75">
      <c r="A332" s="71" t="s">
        <v>131</v>
      </c>
      <c r="B332" s="24"/>
      <c r="C332" s="133" t="s">
        <v>9</v>
      </c>
      <c r="D332" s="79">
        <f t="shared" si="82"/>
        <v>0</v>
      </c>
      <c r="E332" s="81">
        <f t="shared" si="85"/>
        <v>0</v>
      </c>
      <c r="F332" s="81"/>
      <c r="G332" s="81"/>
      <c r="H332" s="81"/>
      <c r="I332" s="81"/>
      <c r="J332" s="81">
        <f t="shared" si="83"/>
        <v>0</v>
      </c>
      <c r="K332" s="90"/>
      <c r="L332" s="81"/>
      <c r="M332" s="81"/>
      <c r="N332" s="81"/>
      <c r="O332" s="81">
        <f t="shared" si="84"/>
        <v>0</v>
      </c>
      <c r="P332" s="81"/>
      <c r="Q332" s="81"/>
      <c r="R332" s="81">
        <f t="shared" si="86"/>
        <v>0</v>
      </c>
      <c r="S332" s="81"/>
      <c r="T332" s="81"/>
      <c r="U332" s="81">
        <f t="shared" si="87"/>
        <v>0</v>
      </c>
      <c r="V332" s="81"/>
      <c r="W332" s="81"/>
      <c r="X332" s="81">
        <f t="shared" si="88"/>
        <v>0</v>
      </c>
      <c r="Y332" s="81"/>
      <c r="Z332" s="81"/>
      <c r="AA332" s="81"/>
      <c r="AB332" s="81"/>
      <c r="AC332" s="81">
        <f t="shared" si="89"/>
        <v>0</v>
      </c>
      <c r="AD332" s="81"/>
      <c r="AE332" s="81"/>
      <c r="AF332" s="81">
        <f t="shared" si="90"/>
        <v>0</v>
      </c>
      <c r="AG332" s="81"/>
      <c r="AH332" s="81"/>
    </row>
    <row r="333" spans="1:34" ht="13.5" thickBot="1">
      <c r="A333" s="101"/>
      <c r="B333" s="16"/>
      <c r="C333" s="233" t="s">
        <v>11</v>
      </c>
      <c r="D333" s="82">
        <f t="shared" si="82"/>
        <v>0</v>
      </c>
      <c r="E333" s="83">
        <f t="shared" si="85"/>
        <v>0</v>
      </c>
      <c r="F333" s="83"/>
      <c r="G333" s="83"/>
      <c r="H333" s="83"/>
      <c r="I333" s="83"/>
      <c r="J333" s="83">
        <f t="shared" si="83"/>
        <v>0</v>
      </c>
      <c r="K333" s="91"/>
      <c r="L333" s="83"/>
      <c r="M333" s="83"/>
      <c r="N333" s="83"/>
      <c r="O333" s="83">
        <f t="shared" si="84"/>
        <v>0</v>
      </c>
      <c r="P333" s="83"/>
      <c r="Q333" s="83"/>
      <c r="R333" s="83">
        <f t="shared" si="86"/>
        <v>0</v>
      </c>
      <c r="S333" s="83"/>
      <c r="T333" s="83"/>
      <c r="U333" s="83">
        <f t="shared" si="87"/>
        <v>0</v>
      </c>
      <c r="V333" s="83"/>
      <c r="W333" s="83"/>
      <c r="X333" s="83">
        <f t="shared" si="88"/>
        <v>0</v>
      </c>
      <c r="Y333" s="83"/>
      <c r="Z333" s="83"/>
      <c r="AA333" s="83"/>
      <c r="AB333" s="83"/>
      <c r="AC333" s="83">
        <f t="shared" si="89"/>
        <v>0</v>
      </c>
      <c r="AD333" s="83"/>
      <c r="AE333" s="83"/>
      <c r="AF333" s="83">
        <f t="shared" si="90"/>
        <v>0</v>
      </c>
      <c r="AG333" s="83"/>
      <c r="AH333" s="83"/>
    </row>
    <row r="334" spans="1:34" ht="15">
      <c r="A334" s="120" t="s">
        <v>25</v>
      </c>
      <c r="B334" s="121" t="s">
        <v>94</v>
      </c>
      <c r="C334" s="133" t="s">
        <v>27</v>
      </c>
      <c r="D334" s="79">
        <f>D336+D338+D340+D342+D344</f>
        <v>0</v>
      </c>
      <c r="E334" s="79">
        <f aca="true" t="shared" si="91" ref="E334:AH334">E336+E338+E340+E342+E344</f>
        <v>0</v>
      </c>
      <c r="F334" s="79">
        <f t="shared" si="91"/>
        <v>0</v>
      </c>
      <c r="G334" s="79">
        <f t="shared" si="91"/>
        <v>0</v>
      </c>
      <c r="H334" s="79">
        <f t="shared" si="91"/>
        <v>0</v>
      </c>
      <c r="I334" s="79">
        <f t="shared" si="91"/>
        <v>0</v>
      </c>
      <c r="J334" s="79">
        <f t="shared" si="91"/>
        <v>0</v>
      </c>
      <c r="K334" s="79">
        <f t="shared" si="91"/>
        <v>0</v>
      </c>
      <c r="L334" s="79">
        <f t="shared" si="91"/>
        <v>0</v>
      </c>
      <c r="M334" s="79">
        <f t="shared" si="91"/>
        <v>0</v>
      </c>
      <c r="N334" s="79">
        <f t="shared" si="91"/>
        <v>0</v>
      </c>
      <c r="O334" s="79">
        <f t="shared" si="91"/>
        <v>0</v>
      </c>
      <c r="P334" s="79">
        <f t="shared" si="91"/>
        <v>0</v>
      </c>
      <c r="Q334" s="79">
        <f t="shared" si="91"/>
        <v>0</v>
      </c>
      <c r="R334" s="79">
        <f t="shared" si="91"/>
        <v>0</v>
      </c>
      <c r="S334" s="79">
        <f t="shared" si="91"/>
        <v>0</v>
      </c>
      <c r="T334" s="79">
        <f t="shared" si="91"/>
        <v>0</v>
      </c>
      <c r="U334" s="79">
        <f t="shared" si="91"/>
        <v>0</v>
      </c>
      <c r="V334" s="79">
        <f t="shared" si="91"/>
        <v>0</v>
      </c>
      <c r="W334" s="79">
        <f t="shared" si="91"/>
        <v>0</v>
      </c>
      <c r="X334" s="79">
        <f t="shared" si="91"/>
        <v>0</v>
      </c>
      <c r="Y334" s="79">
        <f t="shared" si="91"/>
        <v>0</v>
      </c>
      <c r="Z334" s="79">
        <f t="shared" si="91"/>
        <v>0</v>
      </c>
      <c r="AA334" s="79">
        <f t="shared" si="91"/>
        <v>0</v>
      </c>
      <c r="AB334" s="79">
        <f t="shared" si="91"/>
        <v>0</v>
      </c>
      <c r="AC334" s="79">
        <f t="shared" si="91"/>
        <v>0</v>
      </c>
      <c r="AD334" s="79">
        <f t="shared" si="91"/>
        <v>0</v>
      </c>
      <c r="AE334" s="79">
        <f t="shared" si="91"/>
        <v>0</v>
      </c>
      <c r="AF334" s="79">
        <f t="shared" si="91"/>
        <v>0</v>
      </c>
      <c r="AG334" s="79">
        <f t="shared" si="91"/>
        <v>0</v>
      </c>
      <c r="AH334" s="79">
        <f t="shared" si="91"/>
        <v>0</v>
      </c>
    </row>
    <row r="335" spans="1:34" ht="15">
      <c r="A335" s="128"/>
      <c r="B335" s="123" t="s">
        <v>49</v>
      </c>
      <c r="C335" s="134" t="s">
        <v>11</v>
      </c>
      <c r="D335" s="79">
        <f>D337+D339+D341+D343+D345</f>
        <v>0</v>
      </c>
      <c r="E335" s="79">
        <f aca="true" t="shared" si="92" ref="E335:AH335">E337+E339+E341+E343+E345</f>
        <v>0</v>
      </c>
      <c r="F335" s="79">
        <f t="shared" si="92"/>
        <v>0</v>
      </c>
      <c r="G335" s="79">
        <f t="shared" si="92"/>
        <v>0</v>
      </c>
      <c r="H335" s="79">
        <f t="shared" si="92"/>
        <v>0</v>
      </c>
      <c r="I335" s="79">
        <f t="shared" si="92"/>
        <v>0</v>
      </c>
      <c r="J335" s="79">
        <f t="shared" si="92"/>
        <v>0</v>
      </c>
      <c r="K335" s="79">
        <f t="shared" si="92"/>
        <v>0</v>
      </c>
      <c r="L335" s="79">
        <f t="shared" si="92"/>
        <v>0</v>
      </c>
      <c r="M335" s="79">
        <f t="shared" si="92"/>
        <v>0</v>
      </c>
      <c r="N335" s="79">
        <f t="shared" si="92"/>
        <v>0</v>
      </c>
      <c r="O335" s="79">
        <f t="shared" si="92"/>
        <v>0</v>
      </c>
      <c r="P335" s="79">
        <f t="shared" si="92"/>
        <v>0</v>
      </c>
      <c r="Q335" s="79">
        <f t="shared" si="92"/>
        <v>0</v>
      </c>
      <c r="R335" s="79">
        <f t="shared" si="92"/>
        <v>0</v>
      </c>
      <c r="S335" s="79">
        <f t="shared" si="92"/>
        <v>0</v>
      </c>
      <c r="T335" s="79">
        <f t="shared" si="92"/>
        <v>0</v>
      </c>
      <c r="U335" s="79">
        <f t="shared" si="92"/>
        <v>0</v>
      </c>
      <c r="V335" s="79">
        <f t="shared" si="92"/>
        <v>0</v>
      </c>
      <c r="W335" s="79">
        <f t="shared" si="92"/>
        <v>0</v>
      </c>
      <c r="X335" s="79">
        <f t="shared" si="92"/>
        <v>0</v>
      </c>
      <c r="Y335" s="79">
        <f t="shared" si="92"/>
        <v>0</v>
      </c>
      <c r="Z335" s="79">
        <f t="shared" si="92"/>
        <v>0</v>
      </c>
      <c r="AA335" s="79">
        <f t="shared" si="92"/>
        <v>0</v>
      </c>
      <c r="AB335" s="79">
        <f t="shared" si="92"/>
        <v>0</v>
      </c>
      <c r="AC335" s="79">
        <f t="shared" si="92"/>
        <v>0</v>
      </c>
      <c r="AD335" s="79">
        <f t="shared" si="92"/>
        <v>0</v>
      </c>
      <c r="AE335" s="79">
        <f t="shared" si="92"/>
        <v>0</v>
      </c>
      <c r="AF335" s="79">
        <f t="shared" si="92"/>
        <v>0</v>
      </c>
      <c r="AG335" s="79">
        <f t="shared" si="92"/>
        <v>0</v>
      </c>
      <c r="AH335" s="79">
        <f t="shared" si="92"/>
        <v>0</v>
      </c>
    </row>
    <row r="336" spans="1:34" ht="12.75">
      <c r="A336" s="71"/>
      <c r="B336" s="24"/>
      <c r="C336" s="158" t="s">
        <v>27</v>
      </c>
      <c r="D336" s="79">
        <f t="shared" si="82"/>
        <v>0</v>
      </c>
      <c r="E336" s="81">
        <f aca="true" t="shared" si="93" ref="E336:E345">F336+G336</f>
        <v>0</v>
      </c>
      <c r="F336" s="81"/>
      <c r="G336" s="81"/>
      <c r="H336" s="81"/>
      <c r="I336" s="81"/>
      <c r="J336" s="81">
        <f t="shared" si="83"/>
        <v>0</v>
      </c>
      <c r="K336" s="81"/>
      <c r="L336" s="81"/>
      <c r="M336" s="81"/>
      <c r="N336" s="81"/>
      <c r="O336" s="81">
        <f aca="true" t="shared" si="94" ref="O336:O367">P336</f>
        <v>0</v>
      </c>
      <c r="P336" s="81"/>
      <c r="Q336" s="81"/>
      <c r="R336" s="81">
        <f aca="true" t="shared" si="95" ref="R336:R345">S336</f>
        <v>0</v>
      </c>
      <c r="S336" s="81"/>
      <c r="T336" s="81"/>
      <c r="U336" s="81">
        <f aca="true" t="shared" si="96" ref="U336:U345">V336</f>
        <v>0</v>
      </c>
      <c r="V336" s="81"/>
      <c r="W336" s="81"/>
      <c r="X336" s="81">
        <f aca="true" t="shared" si="97" ref="X336:X345">Y336+Z336</f>
        <v>0</v>
      </c>
      <c r="Y336" s="81"/>
      <c r="Z336" s="81"/>
      <c r="AA336" s="81"/>
      <c r="AB336" s="81"/>
      <c r="AC336" s="81">
        <f aca="true" t="shared" si="98" ref="AC336:AC345">AD336</f>
        <v>0</v>
      </c>
      <c r="AD336" s="81"/>
      <c r="AE336" s="81"/>
      <c r="AF336" s="81">
        <f aca="true" t="shared" si="99" ref="AF336:AF345">AG336</f>
        <v>0</v>
      </c>
      <c r="AG336" s="81"/>
      <c r="AH336" s="81"/>
    </row>
    <row r="337" spans="1:34" ht="12.75">
      <c r="A337" s="71"/>
      <c r="B337" s="24"/>
      <c r="C337" s="158" t="s">
        <v>11</v>
      </c>
      <c r="D337" s="79">
        <f t="shared" si="82"/>
        <v>0</v>
      </c>
      <c r="E337" s="81">
        <f t="shared" si="93"/>
        <v>0</v>
      </c>
      <c r="F337" s="81"/>
      <c r="G337" s="81"/>
      <c r="H337" s="81"/>
      <c r="I337" s="81"/>
      <c r="J337" s="81">
        <f t="shared" si="83"/>
        <v>0</v>
      </c>
      <c r="K337" s="81"/>
      <c r="L337" s="81"/>
      <c r="M337" s="81"/>
      <c r="N337" s="81"/>
      <c r="O337" s="81">
        <f t="shared" si="94"/>
        <v>0</v>
      </c>
      <c r="P337" s="81"/>
      <c r="Q337" s="81"/>
      <c r="R337" s="81">
        <f t="shared" si="95"/>
        <v>0</v>
      </c>
      <c r="S337" s="81"/>
      <c r="T337" s="81"/>
      <c r="U337" s="81">
        <f t="shared" si="96"/>
        <v>0</v>
      </c>
      <c r="V337" s="81"/>
      <c r="W337" s="81"/>
      <c r="X337" s="81">
        <f t="shared" si="97"/>
        <v>0</v>
      </c>
      <c r="Y337" s="81"/>
      <c r="Z337" s="81"/>
      <c r="AA337" s="81"/>
      <c r="AB337" s="81"/>
      <c r="AC337" s="81">
        <f t="shared" si="98"/>
        <v>0</v>
      </c>
      <c r="AD337" s="81"/>
      <c r="AE337" s="81"/>
      <c r="AF337" s="81">
        <f t="shared" si="99"/>
        <v>0</v>
      </c>
      <c r="AG337" s="81"/>
      <c r="AH337" s="81"/>
    </row>
    <row r="338" spans="1:34" ht="12.75">
      <c r="A338" s="71"/>
      <c r="B338" s="24"/>
      <c r="C338" s="158" t="s">
        <v>27</v>
      </c>
      <c r="D338" s="79">
        <f t="shared" si="82"/>
        <v>0</v>
      </c>
      <c r="E338" s="81">
        <f t="shared" si="93"/>
        <v>0</v>
      </c>
      <c r="F338" s="81"/>
      <c r="G338" s="81"/>
      <c r="H338" s="81"/>
      <c r="I338" s="81"/>
      <c r="J338" s="81">
        <f t="shared" si="83"/>
        <v>0</v>
      </c>
      <c r="K338" s="81"/>
      <c r="L338" s="81"/>
      <c r="M338" s="81"/>
      <c r="N338" s="81"/>
      <c r="O338" s="81">
        <f t="shared" si="94"/>
        <v>0</v>
      </c>
      <c r="P338" s="81"/>
      <c r="Q338" s="81"/>
      <c r="R338" s="81">
        <f t="shared" si="95"/>
        <v>0</v>
      </c>
      <c r="S338" s="81"/>
      <c r="T338" s="81"/>
      <c r="U338" s="81">
        <f t="shared" si="96"/>
        <v>0</v>
      </c>
      <c r="V338" s="81"/>
      <c r="W338" s="81"/>
      <c r="X338" s="81">
        <f t="shared" si="97"/>
        <v>0</v>
      </c>
      <c r="Y338" s="81"/>
      <c r="Z338" s="81"/>
      <c r="AA338" s="81"/>
      <c r="AB338" s="81"/>
      <c r="AC338" s="81">
        <f t="shared" si="98"/>
        <v>0</v>
      </c>
      <c r="AD338" s="81"/>
      <c r="AE338" s="81"/>
      <c r="AF338" s="81">
        <f t="shared" si="99"/>
        <v>0</v>
      </c>
      <c r="AG338" s="81"/>
      <c r="AH338" s="81"/>
    </row>
    <row r="339" spans="1:34" ht="12.75">
      <c r="A339" s="71"/>
      <c r="B339" s="24"/>
      <c r="C339" s="158" t="s">
        <v>11</v>
      </c>
      <c r="D339" s="79">
        <f t="shared" si="82"/>
        <v>0</v>
      </c>
      <c r="E339" s="81">
        <f t="shared" si="93"/>
        <v>0</v>
      </c>
      <c r="F339" s="81"/>
      <c r="G339" s="81"/>
      <c r="H339" s="81"/>
      <c r="I339" s="81"/>
      <c r="J339" s="81">
        <f t="shared" si="83"/>
        <v>0</v>
      </c>
      <c r="K339" s="81"/>
      <c r="L339" s="81"/>
      <c r="M339" s="81"/>
      <c r="N339" s="81"/>
      <c r="O339" s="81">
        <f t="shared" si="94"/>
        <v>0</v>
      </c>
      <c r="P339" s="81"/>
      <c r="Q339" s="81"/>
      <c r="R339" s="81">
        <f t="shared" si="95"/>
        <v>0</v>
      </c>
      <c r="S339" s="81"/>
      <c r="T339" s="81"/>
      <c r="U339" s="81">
        <f t="shared" si="96"/>
        <v>0</v>
      </c>
      <c r="V339" s="81"/>
      <c r="W339" s="81"/>
      <c r="X339" s="81">
        <f t="shared" si="97"/>
        <v>0</v>
      </c>
      <c r="Y339" s="81"/>
      <c r="Z339" s="81"/>
      <c r="AA339" s="81"/>
      <c r="AB339" s="81"/>
      <c r="AC339" s="81">
        <f t="shared" si="98"/>
        <v>0</v>
      </c>
      <c r="AD339" s="81"/>
      <c r="AE339" s="81"/>
      <c r="AF339" s="81">
        <f t="shared" si="99"/>
        <v>0</v>
      </c>
      <c r="AG339" s="81"/>
      <c r="AH339" s="81"/>
    </row>
    <row r="340" spans="1:34" ht="12.75">
      <c r="A340" s="71"/>
      <c r="B340" s="24"/>
      <c r="C340" s="158" t="s">
        <v>27</v>
      </c>
      <c r="D340" s="79">
        <f t="shared" si="82"/>
        <v>0</v>
      </c>
      <c r="E340" s="81">
        <f t="shared" si="93"/>
        <v>0</v>
      </c>
      <c r="F340" s="81"/>
      <c r="G340" s="81"/>
      <c r="H340" s="81"/>
      <c r="I340" s="81"/>
      <c r="J340" s="81">
        <f t="shared" si="83"/>
        <v>0</v>
      </c>
      <c r="K340" s="81"/>
      <c r="L340" s="81"/>
      <c r="M340" s="81"/>
      <c r="N340" s="81"/>
      <c r="O340" s="81">
        <f t="shared" si="94"/>
        <v>0</v>
      </c>
      <c r="P340" s="81"/>
      <c r="Q340" s="81"/>
      <c r="R340" s="81">
        <f t="shared" si="95"/>
        <v>0</v>
      </c>
      <c r="S340" s="81"/>
      <c r="T340" s="81"/>
      <c r="U340" s="81">
        <f t="shared" si="96"/>
        <v>0</v>
      </c>
      <c r="V340" s="81"/>
      <c r="W340" s="81"/>
      <c r="X340" s="81">
        <f t="shared" si="97"/>
        <v>0</v>
      </c>
      <c r="Y340" s="81"/>
      <c r="Z340" s="81"/>
      <c r="AA340" s="81"/>
      <c r="AB340" s="81"/>
      <c r="AC340" s="81">
        <f t="shared" si="98"/>
        <v>0</v>
      </c>
      <c r="AD340" s="81"/>
      <c r="AE340" s="81"/>
      <c r="AF340" s="81">
        <f t="shared" si="99"/>
        <v>0</v>
      </c>
      <c r="AG340" s="81"/>
      <c r="AH340" s="81"/>
    </row>
    <row r="341" spans="1:34" ht="12.75">
      <c r="A341" s="71"/>
      <c r="B341" s="24"/>
      <c r="C341" s="158" t="s">
        <v>11</v>
      </c>
      <c r="D341" s="79">
        <f t="shared" si="82"/>
        <v>0</v>
      </c>
      <c r="E341" s="81">
        <f t="shared" si="93"/>
        <v>0</v>
      </c>
      <c r="F341" s="81"/>
      <c r="G341" s="81"/>
      <c r="H341" s="81"/>
      <c r="I341" s="81"/>
      <c r="J341" s="81">
        <f t="shared" si="83"/>
        <v>0</v>
      </c>
      <c r="K341" s="81"/>
      <c r="L341" s="81"/>
      <c r="M341" s="81"/>
      <c r="N341" s="81"/>
      <c r="O341" s="81">
        <f t="shared" si="94"/>
        <v>0</v>
      </c>
      <c r="P341" s="81"/>
      <c r="Q341" s="81"/>
      <c r="R341" s="81">
        <f t="shared" si="95"/>
        <v>0</v>
      </c>
      <c r="S341" s="81"/>
      <c r="T341" s="81"/>
      <c r="U341" s="81">
        <f t="shared" si="96"/>
        <v>0</v>
      </c>
      <c r="V341" s="81"/>
      <c r="W341" s="81"/>
      <c r="X341" s="81">
        <f t="shared" si="97"/>
        <v>0</v>
      </c>
      <c r="Y341" s="81"/>
      <c r="Z341" s="81"/>
      <c r="AA341" s="81"/>
      <c r="AB341" s="81"/>
      <c r="AC341" s="81">
        <f t="shared" si="98"/>
        <v>0</v>
      </c>
      <c r="AD341" s="81"/>
      <c r="AE341" s="81"/>
      <c r="AF341" s="81">
        <f t="shared" si="99"/>
        <v>0</v>
      </c>
      <c r="AG341" s="81"/>
      <c r="AH341" s="81"/>
    </row>
    <row r="342" spans="1:34" ht="12.75">
      <c r="A342" s="71"/>
      <c r="B342" s="24"/>
      <c r="C342" s="158" t="s">
        <v>27</v>
      </c>
      <c r="D342" s="79">
        <f t="shared" si="82"/>
        <v>0</v>
      </c>
      <c r="E342" s="81">
        <f t="shared" si="93"/>
        <v>0</v>
      </c>
      <c r="F342" s="81"/>
      <c r="G342" s="81"/>
      <c r="H342" s="81"/>
      <c r="I342" s="81"/>
      <c r="J342" s="81">
        <f t="shared" si="83"/>
        <v>0</v>
      </c>
      <c r="K342" s="81"/>
      <c r="L342" s="81"/>
      <c r="M342" s="81"/>
      <c r="N342" s="81"/>
      <c r="O342" s="81">
        <f t="shared" si="94"/>
        <v>0</v>
      </c>
      <c r="P342" s="81"/>
      <c r="Q342" s="81"/>
      <c r="R342" s="81">
        <f t="shared" si="95"/>
        <v>0</v>
      </c>
      <c r="S342" s="81"/>
      <c r="T342" s="81"/>
      <c r="U342" s="81">
        <f t="shared" si="96"/>
        <v>0</v>
      </c>
      <c r="V342" s="81"/>
      <c r="W342" s="81"/>
      <c r="X342" s="81">
        <f t="shared" si="97"/>
        <v>0</v>
      </c>
      <c r="Y342" s="81"/>
      <c r="Z342" s="81"/>
      <c r="AA342" s="81"/>
      <c r="AB342" s="81"/>
      <c r="AC342" s="81">
        <f t="shared" si="98"/>
        <v>0</v>
      </c>
      <c r="AD342" s="81"/>
      <c r="AE342" s="81"/>
      <c r="AF342" s="81">
        <f t="shared" si="99"/>
        <v>0</v>
      </c>
      <c r="AG342" s="81"/>
      <c r="AH342" s="81"/>
    </row>
    <row r="343" spans="1:34" ht="12.75">
      <c r="A343" s="71"/>
      <c r="B343" s="24"/>
      <c r="C343" s="158" t="s">
        <v>11</v>
      </c>
      <c r="D343" s="79">
        <f t="shared" si="82"/>
        <v>0</v>
      </c>
      <c r="E343" s="81">
        <f t="shared" si="93"/>
        <v>0</v>
      </c>
      <c r="F343" s="81"/>
      <c r="G343" s="81"/>
      <c r="H343" s="81"/>
      <c r="I343" s="81"/>
      <c r="J343" s="81">
        <f t="shared" si="83"/>
        <v>0</v>
      </c>
      <c r="K343" s="81"/>
      <c r="L343" s="81"/>
      <c r="M343" s="81"/>
      <c r="N343" s="81"/>
      <c r="O343" s="81">
        <f t="shared" si="94"/>
        <v>0</v>
      </c>
      <c r="P343" s="81"/>
      <c r="Q343" s="81"/>
      <c r="R343" s="81">
        <f t="shared" si="95"/>
        <v>0</v>
      </c>
      <c r="S343" s="81"/>
      <c r="T343" s="81"/>
      <c r="U343" s="81">
        <f t="shared" si="96"/>
        <v>0</v>
      </c>
      <c r="V343" s="81"/>
      <c r="W343" s="81"/>
      <c r="X343" s="81">
        <f t="shared" si="97"/>
        <v>0</v>
      </c>
      <c r="Y343" s="81"/>
      <c r="Z343" s="81"/>
      <c r="AA343" s="81"/>
      <c r="AB343" s="81"/>
      <c r="AC343" s="81">
        <f t="shared" si="98"/>
        <v>0</v>
      </c>
      <c r="AD343" s="81"/>
      <c r="AE343" s="81"/>
      <c r="AF343" s="81">
        <f t="shared" si="99"/>
        <v>0</v>
      </c>
      <c r="AG343" s="81"/>
      <c r="AH343" s="81"/>
    </row>
    <row r="344" spans="1:34" ht="12.75">
      <c r="A344" s="71"/>
      <c r="B344" s="24"/>
      <c r="C344" s="158" t="s">
        <v>27</v>
      </c>
      <c r="D344" s="79">
        <f t="shared" si="82"/>
        <v>0</v>
      </c>
      <c r="E344" s="81">
        <f t="shared" si="93"/>
        <v>0</v>
      </c>
      <c r="F344" s="81"/>
      <c r="G344" s="81"/>
      <c r="H344" s="81"/>
      <c r="I344" s="81"/>
      <c r="J344" s="81">
        <f t="shared" si="83"/>
        <v>0</v>
      </c>
      <c r="K344" s="81"/>
      <c r="L344" s="81"/>
      <c r="M344" s="81"/>
      <c r="N344" s="81"/>
      <c r="O344" s="81">
        <f t="shared" si="94"/>
        <v>0</v>
      </c>
      <c r="P344" s="81"/>
      <c r="Q344" s="81"/>
      <c r="R344" s="81">
        <f t="shared" si="95"/>
        <v>0</v>
      </c>
      <c r="S344" s="81"/>
      <c r="T344" s="81"/>
      <c r="U344" s="81">
        <f t="shared" si="96"/>
        <v>0</v>
      </c>
      <c r="V344" s="81"/>
      <c r="W344" s="81"/>
      <c r="X344" s="81">
        <f t="shared" si="97"/>
        <v>0</v>
      </c>
      <c r="Y344" s="81"/>
      <c r="Z344" s="81"/>
      <c r="AA344" s="81"/>
      <c r="AB344" s="81"/>
      <c r="AC344" s="81">
        <f t="shared" si="98"/>
        <v>0</v>
      </c>
      <c r="AD344" s="81"/>
      <c r="AE344" s="81"/>
      <c r="AF344" s="81">
        <f t="shared" si="99"/>
        <v>0</v>
      </c>
      <c r="AG344" s="81"/>
      <c r="AH344" s="81"/>
    </row>
    <row r="345" spans="1:34" ht="13.5" thickBot="1">
      <c r="A345" s="101"/>
      <c r="B345" s="16"/>
      <c r="C345" s="159" t="s">
        <v>11</v>
      </c>
      <c r="D345" s="82">
        <f t="shared" si="82"/>
        <v>0</v>
      </c>
      <c r="E345" s="83">
        <f t="shared" si="93"/>
        <v>0</v>
      </c>
      <c r="F345" s="83"/>
      <c r="G345" s="83"/>
      <c r="H345" s="83"/>
      <c r="I345" s="83"/>
      <c r="J345" s="83">
        <f t="shared" si="83"/>
        <v>0</v>
      </c>
      <c r="K345" s="83"/>
      <c r="L345" s="83"/>
      <c r="M345" s="83"/>
      <c r="N345" s="83"/>
      <c r="O345" s="83">
        <f t="shared" si="94"/>
        <v>0</v>
      </c>
      <c r="P345" s="83"/>
      <c r="Q345" s="83"/>
      <c r="R345" s="83">
        <f t="shared" si="95"/>
        <v>0</v>
      </c>
      <c r="S345" s="83"/>
      <c r="T345" s="83"/>
      <c r="U345" s="83">
        <f t="shared" si="96"/>
        <v>0</v>
      </c>
      <c r="V345" s="83"/>
      <c r="W345" s="83"/>
      <c r="X345" s="83">
        <f t="shared" si="97"/>
        <v>0</v>
      </c>
      <c r="Y345" s="83"/>
      <c r="Z345" s="83"/>
      <c r="AA345" s="83"/>
      <c r="AB345" s="83"/>
      <c r="AC345" s="83">
        <f t="shared" si="98"/>
        <v>0</v>
      </c>
      <c r="AD345" s="83"/>
      <c r="AE345" s="83"/>
      <c r="AF345" s="83">
        <f t="shared" si="99"/>
        <v>0</v>
      </c>
      <c r="AG345" s="83"/>
      <c r="AH345" s="83"/>
    </row>
    <row r="346" spans="1:34" ht="15">
      <c r="A346" s="120" t="s">
        <v>28</v>
      </c>
      <c r="B346" s="121" t="s">
        <v>60</v>
      </c>
      <c r="C346" s="122" t="s">
        <v>9</v>
      </c>
      <c r="D346" s="79">
        <f>J346+O346</f>
        <v>0.8700000000000001</v>
      </c>
      <c r="E346" s="79">
        <f aca="true" t="shared" si="100" ref="E346:I347">E348+E392+E406</f>
        <v>0</v>
      </c>
      <c r="F346" s="79">
        <f t="shared" si="100"/>
        <v>0</v>
      </c>
      <c r="G346" s="79">
        <f t="shared" si="100"/>
        <v>0</v>
      </c>
      <c r="H346" s="79">
        <f t="shared" si="100"/>
        <v>0</v>
      </c>
      <c r="I346" s="79">
        <f t="shared" si="100"/>
        <v>0</v>
      </c>
      <c r="J346" s="79">
        <f>K346+L346</f>
        <v>0.8680000000000001</v>
      </c>
      <c r="K346" s="321">
        <f>K348+K350+K352+K354+K356+K358+K360+K362+K364+K366+K368+K370+K372+K374+K376+K378+K380+K382+K384+K386+K388+K390+K392+K406+K394</f>
        <v>0.25000000000000006</v>
      </c>
      <c r="L346" s="79">
        <f>L396+L398+L400+L402</f>
        <v>0.618</v>
      </c>
      <c r="M346" s="79">
        <f>M348+M392+M406</f>
        <v>0</v>
      </c>
      <c r="N346" s="79">
        <f>N348+N392+N406</f>
        <v>0</v>
      </c>
      <c r="O346" s="79">
        <f t="shared" si="94"/>
        <v>0.002</v>
      </c>
      <c r="P346" s="79">
        <f>P388</f>
        <v>0.002</v>
      </c>
      <c r="Q346" s="79">
        <v>0</v>
      </c>
      <c r="R346" s="79">
        <f aca="true" t="shared" si="101" ref="R346:AH346">R348+R392+R406</f>
        <v>0</v>
      </c>
      <c r="S346" s="79">
        <f t="shared" si="101"/>
        <v>0</v>
      </c>
      <c r="T346" s="79">
        <f t="shared" si="101"/>
        <v>0</v>
      </c>
      <c r="U346" s="79">
        <f t="shared" si="101"/>
        <v>0</v>
      </c>
      <c r="V346" s="79">
        <f t="shared" si="101"/>
        <v>0</v>
      </c>
      <c r="W346" s="79">
        <f t="shared" si="101"/>
        <v>0</v>
      </c>
      <c r="X346" s="79">
        <f t="shared" si="101"/>
        <v>0</v>
      </c>
      <c r="Y346" s="79">
        <f t="shared" si="101"/>
        <v>0</v>
      </c>
      <c r="Z346" s="79">
        <f t="shared" si="101"/>
        <v>0</v>
      </c>
      <c r="AA346" s="79">
        <f t="shared" si="101"/>
        <v>0</v>
      </c>
      <c r="AB346" s="79">
        <f t="shared" si="101"/>
        <v>0</v>
      </c>
      <c r="AC346" s="79">
        <f t="shared" si="101"/>
        <v>0</v>
      </c>
      <c r="AD346" s="79">
        <f t="shared" si="101"/>
        <v>0</v>
      </c>
      <c r="AE346" s="79">
        <f t="shared" si="101"/>
        <v>0</v>
      </c>
      <c r="AF346" s="79">
        <f t="shared" si="101"/>
        <v>0</v>
      </c>
      <c r="AG346" s="79">
        <f t="shared" si="101"/>
        <v>0</v>
      </c>
      <c r="AH346" s="79">
        <f t="shared" si="101"/>
        <v>0</v>
      </c>
    </row>
    <row r="347" spans="1:34" ht="15">
      <c r="A347" s="128"/>
      <c r="B347" s="129"/>
      <c r="C347" s="124" t="s">
        <v>11</v>
      </c>
      <c r="D347" s="79">
        <f>J347+O347</f>
        <v>1536.24</v>
      </c>
      <c r="E347" s="79">
        <f t="shared" si="100"/>
        <v>0</v>
      </c>
      <c r="F347" s="79">
        <f t="shared" si="100"/>
        <v>0</v>
      </c>
      <c r="G347" s="79">
        <f t="shared" si="100"/>
        <v>0</v>
      </c>
      <c r="H347" s="79">
        <f t="shared" si="100"/>
        <v>0</v>
      </c>
      <c r="I347" s="79">
        <f t="shared" si="100"/>
        <v>0</v>
      </c>
      <c r="J347" s="79">
        <f>K347+L347</f>
        <v>1534.74</v>
      </c>
      <c r="K347" s="79">
        <f>K349+K351+K353+K355+K357+K359+K361+K363+K365+K367+K369+K371+K373+K375+K377+K379+K381+K383+K385+K387+K389+K391+K393+K407+K395</f>
        <v>187.5</v>
      </c>
      <c r="L347" s="79">
        <f>L397+L399+L401+L403</f>
        <v>1347.24</v>
      </c>
      <c r="M347" s="79">
        <f>M349+M393+M407</f>
        <v>0</v>
      </c>
      <c r="N347" s="79">
        <f>N349+N393+N407</f>
        <v>0</v>
      </c>
      <c r="O347" s="79">
        <f t="shared" si="94"/>
        <v>1.5</v>
      </c>
      <c r="P347" s="79">
        <f>P389</f>
        <v>1.5</v>
      </c>
      <c r="Q347" s="79">
        <f>Q381</f>
        <v>0</v>
      </c>
      <c r="R347" s="79">
        <f aca="true" t="shared" si="102" ref="R347:AH347">R349+R393+R407</f>
        <v>0</v>
      </c>
      <c r="S347" s="79">
        <f t="shared" si="102"/>
        <v>0</v>
      </c>
      <c r="T347" s="79">
        <f t="shared" si="102"/>
        <v>0</v>
      </c>
      <c r="U347" s="79">
        <f t="shared" si="102"/>
        <v>0</v>
      </c>
      <c r="V347" s="79">
        <f t="shared" si="102"/>
        <v>0</v>
      </c>
      <c r="W347" s="79">
        <f t="shared" si="102"/>
        <v>0</v>
      </c>
      <c r="X347" s="79">
        <f t="shared" si="102"/>
        <v>0</v>
      </c>
      <c r="Y347" s="79">
        <f t="shared" si="102"/>
        <v>0</v>
      </c>
      <c r="Z347" s="79">
        <f t="shared" si="102"/>
        <v>0</v>
      </c>
      <c r="AA347" s="79">
        <f t="shared" si="102"/>
        <v>0</v>
      </c>
      <c r="AB347" s="79">
        <f t="shared" si="102"/>
        <v>0</v>
      </c>
      <c r="AC347" s="79">
        <f t="shared" si="102"/>
        <v>0</v>
      </c>
      <c r="AD347" s="79">
        <f t="shared" si="102"/>
        <v>0</v>
      </c>
      <c r="AE347" s="79">
        <f t="shared" si="102"/>
        <v>0</v>
      </c>
      <c r="AF347" s="79">
        <f t="shared" si="102"/>
        <v>0</v>
      </c>
      <c r="AG347" s="79">
        <f t="shared" si="102"/>
        <v>0</v>
      </c>
      <c r="AH347" s="79">
        <f t="shared" si="102"/>
        <v>0</v>
      </c>
    </row>
    <row r="348" spans="1:34" ht="12.75">
      <c r="A348" s="71" t="s">
        <v>62</v>
      </c>
      <c r="B348" s="24" t="s">
        <v>322</v>
      </c>
      <c r="C348" s="158" t="s">
        <v>9</v>
      </c>
      <c r="D348" s="79">
        <f t="shared" si="82"/>
        <v>0.002</v>
      </c>
      <c r="E348" s="81">
        <f>F348+G348</f>
        <v>0</v>
      </c>
      <c r="F348" s="81"/>
      <c r="G348" s="81"/>
      <c r="H348" s="81"/>
      <c r="I348" s="81"/>
      <c r="J348" s="81">
        <f t="shared" si="83"/>
        <v>0.002</v>
      </c>
      <c r="K348" s="81">
        <v>0.002</v>
      </c>
      <c r="L348" s="81"/>
      <c r="M348" s="81"/>
      <c r="N348" s="81"/>
      <c r="O348" s="81">
        <f t="shared" si="94"/>
        <v>0</v>
      </c>
      <c r="P348" s="81"/>
      <c r="Q348" s="81"/>
      <c r="R348" s="81">
        <f>S348</f>
        <v>0</v>
      </c>
      <c r="S348" s="81"/>
      <c r="T348" s="81"/>
      <c r="U348" s="81">
        <f>V348</f>
        <v>0</v>
      </c>
      <c r="V348" s="81"/>
      <c r="W348" s="81"/>
      <c r="X348" s="81">
        <f>Y348+Z348</f>
        <v>0</v>
      </c>
      <c r="Y348" s="81"/>
      <c r="Z348" s="81"/>
      <c r="AA348" s="81"/>
      <c r="AB348" s="81"/>
      <c r="AC348" s="81">
        <f>AD348</f>
        <v>0</v>
      </c>
      <c r="AD348" s="81"/>
      <c r="AE348" s="81"/>
      <c r="AF348" s="81">
        <f>AG348</f>
        <v>0</v>
      </c>
      <c r="AG348" s="81"/>
      <c r="AH348" s="81"/>
    </row>
    <row r="349" spans="1:34" ht="12.75">
      <c r="A349" s="71"/>
      <c r="B349" s="24"/>
      <c r="C349" s="158" t="s">
        <v>11</v>
      </c>
      <c r="D349" s="79">
        <f t="shared" si="82"/>
        <v>1.5</v>
      </c>
      <c r="E349" s="81">
        <f>F349+G349</f>
        <v>0</v>
      </c>
      <c r="F349" s="81"/>
      <c r="G349" s="81"/>
      <c r="H349" s="81"/>
      <c r="I349" s="81"/>
      <c r="J349" s="81">
        <f t="shared" si="83"/>
        <v>1.5</v>
      </c>
      <c r="K349" s="81">
        <v>1.5</v>
      </c>
      <c r="L349" s="81"/>
      <c r="M349" s="81"/>
      <c r="N349" s="81"/>
      <c r="O349" s="81">
        <f t="shared" si="94"/>
        <v>0</v>
      </c>
      <c r="P349" s="81"/>
      <c r="Q349" s="81"/>
      <c r="R349" s="81">
        <f>S349</f>
        <v>0</v>
      </c>
      <c r="S349" s="81"/>
      <c r="T349" s="81"/>
      <c r="U349" s="81">
        <f>V349</f>
        <v>0</v>
      </c>
      <c r="V349" s="81"/>
      <c r="W349" s="81"/>
      <c r="X349" s="81">
        <f>Y349+Z349</f>
        <v>0</v>
      </c>
      <c r="Y349" s="81"/>
      <c r="Z349" s="81"/>
      <c r="AA349" s="81"/>
      <c r="AB349" s="81"/>
      <c r="AC349" s="81">
        <f>AD349</f>
        <v>0</v>
      </c>
      <c r="AD349" s="81"/>
      <c r="AE349" s="81"/>
      <c r="AF349" s="81">
        <f>AG349</f>
        <v>0</v>
      </c>
      <c r="AG349" s="81"/>
      <c r="AH349" s="81"/>
    </row>
    <row r="350" spans="1:34" ht="12.75">
      <c r="A350" s="71" t="s">
        <v>16</v>
      </c>
      <c r="B350" s="24" t="s">
        <v>323</v>
      </c>
      <c r="C350" s="122" t="s">
        <v>9</v>
      </c>
      <c r="D350" s="79">
        <f t="shared" si="82"/>
        <v>0.004</v>
      </c>
      <c r="E350" s="81"/>
      <c r="F350" s="81"/>
      <c r="G350" s="81"/>
      <c r="H350" s="81"/>
      <c r="I350" s="81"/>
      <c r="J350" s="81">
        <f t="shared" si="83"/>
        <v>0.004</v>
      </c>
      <c r="K350" s="81">
        <v>0.004</v>
      </c>
      <c r="L350" s="81"/>
      <c r="M350" s="81"/>
      <c r="N350" s="81"/>
      <c r="O350" s="81">
        <f t="shared" si="94"/>
        <v>0</v>
      </c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</row>
    <row r="351" spans="1:34" ht="12.75">
      <c r="A351" s="71"/>
      <c r="B351" s="24"/>
      <c r="C351" s="124" t="s">
        <v>11</v>
      </c>
      <c r="D351" s="79">
        <f t="shared" si="82"/>
        <v>3</v>
      </c>
      <c r="E351" s="81"/>
      <c r="F351" s="81"/>
      <c r="G351" s="81"/>
      <c r="H351" s="81"/>
      <c r="I351" s="81"/>
      <c r="J351" s="81">
        <f t="shared" si="83"/>
        <v>3</v>
      </c>
      <c r="K351" s="81">
        <v>3</v>
      </c>
      <c r="L351" s="81"/>
      <c r="M351" s="81"/>
      <c r="N351" s="81"/>
      <c r="O351" s="81">
        <f t="shared" si="94"/>
        <v>0</v>
      </c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</row>
    <row r="352" spans="1:34" ht="12.75">
      <c r="A352" s="71" t="s">
        <v>18</v>
      </c>
      <c r="B352" s="24" t="s">
        <v>324</v>
      </c>
      <c r="C352" s="158" t="s">
        <v>9</v>
      </c>
      <c r="D352" s="79">
        <f t="shared" si="82"/>
        <v>0.006</v>
      </c>
      <c r="E352" s="81"/>
      <c r="F352" s="81"/>
      <c r="G352" s="81"/>
      <c r="H352" s="81"/>
      <c r="I352" s="81"/>
      <c r="J352" s="81">
        <f t="shared" si="83"/>
        <v>0.006</v>
      </c>
      <c r="K352" s="81">
        <v>0.006</v>
      </c>
      <c r="L352" s="81"/>
      <c r="M352" s="81"/>
      <c r="N352" s="81"/>
      <c r="O352" s="81">
        <f t="shared" si="94"/>
        <v>0</v>
      </c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</row>
    <row r="353" spans="1:34" ht="12.75">
      <c r="A353" s="71"/>
      <c r="B353" s="24"/>
      <c r="C353" s="158" t="s">
        <v>11</v>
      </c>
      <c r="D353" s="79">
        <f t="shared" si="82"/>
        <v>4.5</v>
      </c>
      <c r="E353" s="81"/>
      <c r="F353" s="81"/>
      <c r="G353" s="81"/>
      <c r="H353" s="81"/>
      <c r="I353" s="81"/>
      <c r="J353" s="81">
        <f t="shared" si="83"/>
        <v>4.5</v>
      </c>
      <c r="K353" s="81">
        <v>4.5</v>
      </c>
      <c r="L353" s="81"/>
      <c r="M353" s="81"/>
      <c r="N353" s="81"/>
      <c r="O353" s="81">
        <f t="shared" si="94"/>
        <v>0</v>
      </c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</row>
    <row r="354" spans="1:34" ht="12.75">
      <c r="A354" s="71" t="s">
        <v>52</v>
      </c>
      <c r="B354" s="24" t="s">
        <v>325</v>
      </c>
      <c r="C354" s="122" t="s">
        <v>9</v>
      </c>
      <c r="D354" s="79">
        <f t="shared" si="82"/>
        <v>0.005</v>
      </c>
      <c r="E354" s="81"/>
      <c r="F354" s="81"/>
      <c r="G354" s="81"/>
      <c r="H354" s="81"/>
      <c r="I354" s="81"/>
      <c r="J354" s="81">
        <f t="shared" si="83"/>
        <v>0.005</v>
      </c>
      <c r="K354" s="81">
        <v>0.005</v>
      </c>
      <c r="L354" s="81"/>
      <c r="M354" s="81"/>
      <c r="N354" s="81"/>
      <c r="O354" s="81">
        <f t="shared" si="94"/>
        <v>0</v>
      </c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</row>
    <row r="355" spans="1:34" ht="12.75">
      <c r="A355" s="71"/>
      <c r="B355" s="24"/>
      <c r="C355" s="124" t="s">
        <v>11</v>
      </c>
      <c r="D355" s="79">
        <f t="shared" si="82"/>
        <v>3.75</v>
      </c>
      <c r="E355" s="81"/>
      <c r="F355" s="81"/>
      <c r="G355" s="81"/>
      <c r="H355" s="81"/>
      <c r="I355" s="81"/>
      <c r="J355" s="81">
        <f t="shared" si="83"/>
        <v>3.75</v>
      </c>
      <c r="K355" s="81">
        <v>3.75</v>
      </c>
      <c r="L355" s="81"/>
      <c r="M355" s="81"/>
      <c r="N355" s="81"/>
      <c r="O355" s="81">
        <f t="shared" si="94"/>
        <v>0</v>
      </c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</row>
    <row r="356" spans="1:34" ht="12.75">
      <c r="A356" s="71" t="s">
        <v>24</v>
      </c>
      <c r="B356" s="24" t="s">
        <v>326</v>
      </c>
      <c r="C356" s="158" t="s">
        <v>9</v>
      </c>
      <c r="D356" s="79">
        <f t="shared" si="82"/>
        <v>0.005</v>
      </c>
      <c r="E356" s="81"/>
      <c r="F356" s="81"/>
      <c r="G356" s="81"/>
      <c r="H356" s="81"/>
      <c r="I356" s="81"/>
      <c r="J356" s="81">
        <f t="shared" si="83"/>
        <v>0.005</v>
      </c>
      <c r="K356" s="81">
        <v>0.005</v>
      </c>
      <c r="L356" s="81"/>
      <c r="M356" s="81"/>
      <c r="N356" s="81"/>
      <c r="O356" s="81">
        <f t="shared" si="94"/>
        <v>0</v>
      </c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</row>
    <row r="357" spans="1:34" ht="12.75">
      <c r="A357" s="71"/>
      <c r="B357" s="24"/>
      <c r="C357" s="158" t="s">
        <v>11</v>
      </c>
      <c r="D357" s="79">
        <f t="shared" si="82"/>
        <v>3.75</v>
      </c>
      <c r="E357" s="81"/>
      <c r="F357" s="81"/>
      <c r="G357" s="81"/>
      <c r="H357" s="81"/>
      <c r="I357" s="81"/>
      <c r="J357" s="81">
        <f t="shared" si="83"/>
        <v>3.75</v>
      </c>
      <c r="K357" s="81">
        <v>3.75</v>
      </c>
      <c r="L357" s="81"/>
      <c r="M357" s="81"/>
      <c r="N357" s="81"/>
      <c r="O357" s="81">
        <f t="shared" si="94"/>
        <v>0</v>
      </c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</row>
    <row r="358" spans="1:34" ht="12.75">
      <c r="A358" s="71" t="s">
        <v>26</v>
      </c>
      <c r="B358" s="24" t="s">
        <v>327</v>
      </c>
      <c r="C358" s="158" t="s">
        <v>9</v>
      </c>
      <c r="D358" s="79">
        <f t="shared" si="82"/>
        <v>0.004</v>
      </c>
      <c r="E358" s="81"/>
      <c r="F358" s="81"/>
      <c r="G358" s="81"/>
      <c r="H358" s="81"/>
      <c r="I358" s="81"/>
      <c r="J358" s="81">
        <f t="shared" si="83"/>
        <v>0.004</v>
      </c>
      <c r="K358" s="81">
        <v>0.004</v>
      </c>
      <c r="L358" s="81"/>
      <c r="M358" s="81"/>
      <c r="N358" s="81"/>
      <c r="O358" s="81">
        <f t="shared" si="94"/>
        <v>0</v>
      </c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</row>
    <row r="359" spans="1:34" ht="12.75">
      <c r="A359" s="71"/>
      <c r="B359" s="24"/>
      <c r="C359" s="158" t="s">
        <v>11</v>
      </c>
      <c r="D359" s="79">
        <f t="shared" si="82"/>
        <v>3</v>
      </c>
      <c r="E359" s="81"/>
      <c r="F359" s="81"/>
      <c r="G359" s="81"/>
      <c r="H359" s="81"/>
      <c r="I359" s="81"/>
      <c r="J359" s="81">
        <f t="shared" si="83"/>
        <v>3</v>
      </c>
      <c r="K359" s="81">
        <v>3</v>
      </c>
      <c r="L359" s="81"/>
      <c r="M359" s="81"/>
      <c r="N359" s="81"/>
      <c r="O359" s="81">
        <f t="shared" si="94"/>
        <v>0</v>
      </c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</row>
    <row r="360" spans="1:34" ht="12.75">
      <c r="A360" s="71" t="s">
        <v>28</v>
      </c>
      <c r="B360" s="24" t="s">
        <v>265</v>
      </c>
      <c r="C360" s="122" t="s">
        <v>9</v>
      </c>
      <c r="D360" s="79">
        <f t="shared" si="82"/>
        <v>0.01</v>
      </c>
      <c r="E360" s="81"/>
      <c r="F360" s="81"/>
      <c r="G360" s="81"/>
      <c r="H360" s="81"/>
      <c r="I360" s="81"/>
      <c r="J360" s="81">
        <f t="shared" si="83"/>
        <v>0.01</v>
      </c>
      <c r="K360" s="81">
        <v>0.01</v>
      </c>
      <c r="L360" s="81"/>
      <c r="M360" s="81"/>
      <c r="N360" s="81"/>
      <c r="O360" s="81">
        <f t="shared" si="94"/>
        <v>0</v>
      </c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</row>
    <row r="361" spans="1:34" ht="12.75">
      <c r="A361" s="71"/>
      <c r="B361" s="24"/>
      <c r="C361" s="124" t="s">
        <v>11</v>
      </c>
      <c r="D361" s="79">
        <f t="shared" si="82"/>
        <v>7.5</v>
      </c>
      <c r="E361" s="81"/>
      <c r="F361" s="81"/>
      <c r="G361" s="81"/>
      <c r="H361" s="81"/>
      <c r="I361" s="81"/>
      <c r="J361" s="81">
        <f t="shared" si="83"/>
        <v>7.5</v>
      </c>
      <c r="K361" s="81">
        <v>7.5</v>
      </c>
      <c r="L361" s="81"/>
      <c r="M361" s="81"/>
      <c r="N361" s="81"/>
      <c r="O361" s="81">
        <f t="shared" si="94"/>
        <v>0</v>
      </c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</row>
    <row r="362" spans="1:34" ht="12.75">
      <c r="A362" s="71" t="s">
        <v>30</v>
      </c>
      <c r="B362" s="24" t="s">
        <v>328</v>
      </c>
      <c r="C362" s="158" t="s">
        <v>9</v>
      </c>
      <c r="D362" s="79">
        <f t="shared" si="82"/>
        <v>0.01</v>
      </c>
      <c r="E362" s="81"/>
      <c r="F362" s="81"/>
      <c r="G362" s="81"/>
      <c r="H362" s="81"/>
      <c r="I362" s="81"/>
      <c r="J362" s="81">
        <f t="shared" si="83"/>
        <v>0.01</v>
      </c>
      <c r="K362" s="81">
        <v>0.01</v>
      </c>
      <c r="L362" s="81"/>
      <c r="M362" s="81"/>
      <c r="N362" s="81"/>
      <c r="O362" s="81">
        <f t="shared" si="94"/>
        <v>0</v>
      </c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</row>
    <row r="363" spans="1:34" ht="12.75">
      <c r="A363" s="71"/>
      <c r="B363" s="24"/>
      <c r="C363" s="158" t="s">
        <v>11</v>
      </c>
      <c r="D363" s="79">
        <f t="shared" si="82"/>
        <v>7.5</v>
      </c>
      <c r="E363" s="81"/>
      <c r="F363" s="81"/>
      <c r="G363" s="81"/>
      <c r="H363" s="81"/>
      <c r="I363" s="81"/>
      <c r="J363" s="81">
        <f t="shared" si="83"/>
        <v>7.5</v>
      </c>
      <c r="K363" s="81">
        <v>7.5</v>
      </c>
      <c r="L363" s="81"/>
      <c r="M363" s="81"/>
      <c r="N363" s="81"/>
      <c r="O363" s="81">
        <f t="shared" si="94"/>
        <v>0</v>
      </c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</row>
    <row r="364" spans="1:34" ht="12.75">
      <c r="A364" s="71" t="s">
        <v>31</v>
      </c>
      <c r="B364" s="24" t="s">
        <v>329</v>
      </c>
      <c r="C364" s="122" t="s">
        <v>9</v>
      </c>
      <c r="D364" s="79">
        <f t="shared" si="82"/>
        <v>0.01</v>
      </c>
      <c r="E364" s="81"/>
      <c r="F364" s="81"/>
      <c r="G364" s="81"/>
      <c r="H364" s="81"/>
      <c r="I364" s="81"/>
      <c r="J364" s="81">
        <f t="shared" si="83"/>
        <v>0.01</v>
      </c>
      <c r="K364" s="81">
        <v>0.01</v>
      </c>
      <c r="L364" s="81"/>
      <c r="M364" s="81"/>
      <c r="N364" s="81"/>
      <c r="O364" s="81">
        <f t="shared" si="94"/>
        <v>0</v>
      </c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</row>
    <row r="365" spans="1:34" ht="12.75">
      <c r="A365" s="71"/>
      <c r="B365" s="24"/>
      <c r="C365" s="124" t="s">
        <v>11</v>
      </c>
      <c r="D365" s="79">
        <f t="shared" si="82"/>
        <v>7.5</v>
      </c>
      <c r="E365" s="81"/>
      <c r="F365" s="81"/>
      <c r="G365" s="81"/>
      <c r="H365" s="81"/>
      <c r="I365" s="81"/>
      <c r="J365" s="81">
        <f t="shared" si="83"/>
        <v>7.5</v>
      </c>
      <c r="K365" s="81">
        <v>7.5</v>
      </c>
      <c r="L365" s="81"/>
      <c r="M365" s="81"/>
      <c r="N365" s="81"/>
      <c r="O365" s="81">
        <f t="shared" si="94"/>
        <v>0</v>
      </c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</row>
    <row r="366" spans="1:34" ht="12.75">
      <c r="A366" s="71" t="s">
        <v>32</v>
      </c>
      <c r="B366" s="24" t="s">
        <v>266</v>
      </c>
      <c r="C366" s="158" t="s">
        <v>9</v>
      </c>
      <c r="D366" s="79">
        <f t="shared" si="82"/>
        <v>0.03</v>
      </c>
      <c r="E366" s="81"/>
      <c r="F366" s="81"/>
      <c r="G366" s="81"/>
      <c r="H366" s="81"/>
      <c r="I366" s="81"/>
      <c r="J366" s="81">
        <f t="shared" si="83"/>
        <v>0.03</v>
      </c>
      <c r="K366" s="81">
        <v>0.03</v>
      </c>
      <c r="L366" s="81"/>
      <c r="M366" s="81"/>
      <c r="N366" s="81"/>
      <c r="O366" s="81">
        <f t="shared" si="94"/>
        <v>0</v>
      </c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</row>
    <row r="367" spans="1:34" ht="12.75">
      <c r="A367" s="71"/>
      <c r="B367" s="24"/>
      <c r="C367" s="158" t="s">
        <v>11</v>
      </c>
      <c r="D367" s="79">
        <f t="shared" si="82"/>
        <v>22.5</v>
      </c>
      <c r="E367" s="81"/>
      <c r="F367" s="81"/>
      <c r="G367" s="81"/>
      <c r="H367" s="81"/>
      <c r="I367" s="81"/>
      <c r="J367" s="81">
        <f t="shared" si="83"/>
        <v>22.5</v>
      </c>
      <c r="K367" s="81">
        <v>22.5</v>
      </c>
      <c r="L367" s="81"/>
      <c r="M367" s="81"/>
      <c r="N367" s="81"/>
      <c r="O367" s="81">
        <f t="shared" si="94"/>
        <v>0</v>
      </c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</row>
    <row r="368" spans="1:34" ht="12.75">
      <c r="A368" s="71" t="s">
        <v>33</v>
      </c>
      <c r="B368" s="24" t="s">
        <v>330</v>
      </c>
      <c r="C368" s="122" t="s">
        <v>9</v>
      </c>
      <c r="D368" s="79">
        <f t="shared" si="82"/>
        <v>0.002</v>
      </c>
      <c r="E368" s="81"/>
      <c r="F368" s="81"/>
      <c r="G368" s="81"/>
      <c r="H368" s="81"/>
      <c r="I368" s="81"/>
      <c r="J368" s="81">
        <f t="shared" si="83"/>
        <v>0.002</v>
      </c>
      <c r="K368" s="81">
        <v>0.002</v>
      </c>
      <c r="L368" s="81"/>
      <c r="M368" s="81"/>
      <c r="N368" s="81"/>
      <c r="O368" s="81">
        <f aca="true" t="shared" si="103" ref="O368:O393">P368</f>
        <v>0</v>
      </c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</row>
    <row r="369" spans="1:34" ht="12.75">
      <c r="A369" s="71"/>
      <c r="B369" s="24"/>
      <c r="C369" s="124" t="s">
        <v>11</v>
      </c>
      <c r="D369" s="79">
        <f t="shared" si="82"/>
        <v>1.5</v>
      </c>
      <c r="E369" s="81"/>
      <c r="F369" s="81"/>
      <c r="G369" s="81"/>
      <c r="H369" s="81"/>
      <c r="I369" s="81"/>
      <c r="J369" s="81">
        <f t="shared" si="83"/>
        <v>1.5</v>
      </c>
      <c r="K369" s="81">
        <v>1.5</v>
      </c>
      <c r="L369" s="81"/>
      <c r="M369" s="81"/>
      <c r="N369" s="81"/>
      <c r="O369" s="81">
        <f t="shared" si="103"/>
        <v>0</v>
      </c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</row>
    <row r="370" spans="1:34" ht="12.75">
      <c r="A370" s="71" t="s">
        <v>34</v>
      </c>
      <c r="B370" s="24" t="s">
        <v>331</v>
      </c>
      <c r="C370" s="158" t="s">
        <v>9</v>
      </c>
      <c r="D370" s="79">
        <f t="shared" si="82"/>
        <v>0.005</v>
      </c>
      <c r="E370" s="81"/>
      <c r="F370" s="81"/>
      <c r="G370" s="81"/>
      <c r="H370" s="81"/>
      <c r="I370" s="81"/>
      <c r="J370" s="81">
        <f t="shared" si="83"/>
        <v>0.005</v>
      </c>
      <c r="K370" s="81">
        <v>0.005</v>
      </c>
      <c r="L370" s="81"/>
      <c r="M370" s="81"/>
      <c r="N370" s="81"/>
      <c r="O370" s="81">
        <f t="shared" si="103"/>
        <v>0</v>
      </c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</row>
    <row r="371" spans="1:34" ht="12.75">
      <c r="A371" s="71"/>
      <c r="B371" s="24"/>
      <c r="C371" s="158" t="s">
        <v>11</v>
      </c>
      <c r="D371" s="79">
        <f t="shared" si="82"/>
        <v>3.75</v>
      </c>
      <c r="E371" s="81"/>
      <c r="F371" s="81"/>
      <c r="G371" s="81"/>
      <c r="H371" s="81"/>
      <c r="I371" s="81"/>
      <c r="J371" s="81">
        <f t="shared" si="83"/>
        <v>3.75</v>
      </c>
      <c r="K371" s="81">
        <v>3.75</v>
      </c>
      <c r="L371" s="81"/>
      <c r="M371" s="81"/>
      <c r="N371" s="81"/>
      <c r="O371" s="81">
        <f t="shared" si="103"/>
        <v>0</v>
      </c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</row>
    <row r="372" spans="1:34" ht="12.75">
      <c r="A372" s="71" t="s">
        <v>35</v>
      </c>
      <c r="B372" s="24" t="s">
        <v>332</v>
      </c>
      <c r="C372" s="122" t="s">
        <v>9</v>
      </c>
      <c r="D372" s="79">
        <f t="shared" si="82"/>
        <v>0.006</v>
      </c>
      <c r="E372" s="81"/>
      <c r="F372" s="81"/>
      <c r="G372" s="81"/>
      <c r="H372" s="81"/>
      <c r="I372" s="81"/>
      <c r="J372" s="81">
        <f t="shared" si="83"/>
        <v>0.006</v>
      </c>
      <c r="K372" s="81">
        <v>0.006</v>
      </c>
      <c r="L372" s="81"/>
      <c r="M372" s="81"/>
      <c r="N372" s="81"/>
      <c r="O372" s="81">
        <f t="shared" si="103"/>
        <v>0</v>
      </c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</row>
    <row r="373" spans="1:34" ht="12.75">
      <c r="A373" s="71"/>
      <c r="B373" s="24"/>
      <c r="C373" s="124" t="s">
        <v>11</v>
      </c>
      <c r="D373" s="79">
        <f t="shared" si="82"/>
        <v>4.5</v>
      </c>
      <c r="E373" s="81"/>
      <c r="F373" s="81"/>
      <c r="G373" s="81"/>
      <c r="H373" s="81"/>
      <c r="I373" s="81"/>
      <c r="J373" s="81">
        <f t="shared" si="83"/>
        <v>4.5</v>
      </c>
      <c r="K373" s="81">
        <v>4.5</v>
      </c>
      <c r="L373" s="81"/>
      <c r="M373" s="81"/>
      <c r="N373" s="81"/>
      <c r="O373" s="81">
        <f t="shared" si="103"/>
        <v>0</v>
      </c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</row>
    <row r="374" spans="1:34" ht="12.75">
      <c r="A374" s="71" t="s">
        <v>47</v>
      </c>
      <c r="B374" s="24" t="s">
        <v>333</v>
      </c>
      <c r="C374" s="158" t="s">
        <v>9</v>
      </c>
      <c r="D374" s="79">
        <f t="shared" si="82"/>
        <v>0.005</v>
      </c>
      <c r="E374" s="81"/>
      <c r="F374" s="81"/>
      <c r="G374" s="81"/>
      <c r="H374" s="81"/>
      <c r="I374" s="81"/>
      <c r="J374" s="81">
        <f t="shared" si="83"/>
        <v>0.005</v>
      </c>
      <c r="K374" s="81">
        <v>0.005</v>
      </c>
      <c r="L374" s="81"/>
      <c r="M374" s="81"/>
      <c r="N374" s="81"/>
      <c r="O374" s="81">
        <f t="shared" si="103"/>
        <v>0</v>
      </c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</row>
    <row r="375" spans="1:34" ht="12.75">
      <c r="A375" s="71"/>
      <c r="B375" s="24"/>
      <c r="C375" s="158" t="s">
        <v>11</v>
      </c>
      <c r="D375" s="79">
        <f t="shared" si="82"/>
        <v>3.75</v>
      </c>
      <c r="E375" s="81"/>
      <c r="F375" s="81"/>
      <c r="G375" s="81"/>
      <c r="H375" s="81"/>
      <c r="I375" s="81"/>
      <c r="J375" s="81">
        <f t="shared" si="83"/>
        <v>3.75</v>
      </c>
      <c r="K375" s="81">
        <v>3.75</v>
      </c>
      <c r="L375" s="81"/>
      <c r="M375" s="81"/>
      <c r="N375" s="81"/>
      <c r="O375" s="81">
        <f t="shared" si="103"/>
        <v>0</v>
      </c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</row>
    <row r="376" spans="1:34" ht="12.75">
      <c r="A376" s="71" t="s">
        <v>129</v>
      </c>
      <c r="B376" s="24" t="s">
        <v>334</v>
      </c>
      <c r="C376" s="122" t="s">
        <v>9</v>
      </c>
      <c r="D376" s="79">
        <f t="shared" si="82"/>
        <v>0.015</v>
      </c>
      <c r="E376" s="81"/>
      <c r="F376" s="81"/>
      <c r="G376" s="81"/>
      <c r="H376" s="81"/>
      <c r="I376" s="81"/>
      <c r="J376" s="81">
        <f t="shared" si="83"/>
        <v>0.015</v>
      </c>
      <c r="K376" s="81">
        <v>0.015</v>
      </c>
      <c r="L376" s="81"/>
      <c r="M376" s="81"/>
      <c r="N376" s="81"/>
      <c r="O376" s="81">
        <f t="shared" si="103"/>
        <v>0</v>
      </c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</row>
    <row r="377" spans="1:34" ht="12.75">
      <c r="A377" s="71"/>
      <c r="B377" s="24"/>
      <c r="C377" s="124" t="s">
        <v>11</v>
      </c>
      <c r="D377" s="79">
        <f t="shared" si="82"/>
        <v>11.25</v>
      </c>
      <c r="E377" s="81"/>
      <c r="F377" s="81"/>
      <c r="G377" s="81"/>
      <c r="H377" s="81"/>
      <c r="I377" s="81"/>
      <c r="J377" s="81">
        <f t="shared" si="83"/>
        <v>11.25</v>
      </c>
      <c r="K377" s="81">
        <v>11.25</v>
      </c>
      <c r="L377" s="81"/>
      <c r="M377" s="81"/>
      <c r="N377" s="81"/>
      <c r="O377" s="81">
        <f t="shared" si="103"/>
        <v>0</v>
      </c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</row>
    <row r="378" spans="1:34" ht="12.75">
      <c r="A378" s="71" t="s">
        <v>36</v>
      </c>
      <c r="B378" s="24" t="s">
        <v>335</v>
      </c>
      <c r="C378" s="158" t="s">
        <v>9</v>
      </c>
      <c r="D378" s="79">
        <f t="shared" si="82"/>
        <v>0.04</v>
      </c>
      <c r="E378" s="81"/>
      <c r="F378" s="81"/>
      <c r="G378" s="81"/>
      <c r="H378" s="81"/>
      <c r="I378" s="81"/>
      <c r="J378" s="81">
        <f t="shared" si="83"/>
        <v>0.04</v>
      </c>
      <c r="K378" s="81">
        <v>0.04</v>
      </c>
      <c r="L378" s="81"/>
      <c r="M378" s="81"/>
      <c r="N378" s="81"/>
      <c r="O378" s="81">
        <f t="shared" si="103"/>
        <v>0</v>
      </c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</row>
    <row r="379" spans="1:34" ht="12.75">
      <c r="A379" s="71"/>
      <c r="B379" s="24"/>
      <c r="C379" s="158" t="s">
        <v>11</v>
      </c>
      <c r="D379" s="79">
        <f t="shared" si="82"/>
        <v>30</v>
      </c>
      <c r="E379" s="81"/>
      <c r="F379" s="81"/>
      <c r="G379" s="81"/>
      <c r="H379" s="81"/>
      <c r="I379" s="81"/>
      <c r="J379" s="81">
        <f t="shared" si="83"/>
        <v>30</v>
      </c>
      <c r="K379" s="81">
        <v>30</v>
      </c>
      <c r="L379" s="81"/>
      <c r="M379" s="81"/>
      <c r="N379" s="81"/>
      <c r="O379" s="81">
        <f t="shared" si="103"/>
        <v>0</v>
      </c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</row>
    <row r="380" spans="1:34" ht="12.75">
      <c r="A380" s="71" t="s">
        <v>38</v>
      </c>
      <c r="B380" s="24" t="s">
        <v>259</v>
      </c>
      <c r="C380" s="122" t="s">
        <v>9</v>
      </c>
      <c r="D380" s="79">
        <f>J380+O380</f>
        <v>0.002</v>
      </c>
      <c r="E380" s="81"/>
      <c r="F380" s="81"/>
      <c r="G380" s="81"/>
      <c r="H380" s="81"/>
      <c r="I380" s="81"/>
      <c r="J380" s="81">
        <f t="shared" si="83"/>
        <v>0.002</v>
      </c>
      <c r="K380" s="81">
        <v>0.002</v>
      </c>
      <c r="L380" s="81"/>
      <c r="M380" s="81"/>
      <c r="N380" s="81"/>
      <c r="O380" s="81">
        <f t="shared" si="103"/>
        <v>0</v>
      </c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</row>
    <row r="381" spans="1:34" ht="12.75">
      <c r="A381" s="71"/>
      <c r="B381" s="24"/>
      <c r="C381" s="124" t="s">
        <v>11</v>
      </c>
      <c r="D381" s="79">
        <f t="shared" si="82"/>
        <v>1.5</v>
      </c>
      <c r="E381" s="81"/>
      <c r="F381" s="81"/>
      <c r="G381" s="81"/>
      <c r="H381" s="81"/>
      <c r="I381" s="81"/>
      <c r="J381" s="81">
        <f t="shared" si="83"/>
        <v>1.5</v>
      </c>
      <c r="K381" s="81">
        <v>1.5</v>
      </c>
      <c r="L381" s="81"/>
      <c r="M381" s="81"/>
      <c r="N381" s="81"/>
      <c r="O381" s="81">
        <f t="shared" si="103"/>
        <v>0</v>
      </c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</row>
    <row r="382" spans="1:34" ht="12.75">
      <c r="A382" s="71" t="s">
        <v>131</v>
      </c>
      <c r="B382" s="24" t="s">
        <v>272</v>
      </c>
      <c r="C382" s="158" t="s">
        <v>9</v>
      </c>
      <c r="D382" s="79">
        <f t="shared" si="82"/>
        <v>0.005</v>
      </c>
      <c r="E382" s="81"/>
      <c r="F382" s="81"/>
      <c r="G382" s="81"/>
      <c r="H382" s="81"/>
      <c r="I382" s="81"/>
      <c r="J382" s="81">
        <f t="shared" si="83"/>
        <v>0.005</v>
      </c>
      <c r="K382" s="81">
        <v>0.005</v>
      </c>
      <c r="L382" s="81"/>
      <c r="M382" s="81"/>
      <c r="N382" s="81"/>
      <c r="O382" s="81">
        <f t="shared" si="103"/>
        <v>0</v>
      </c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</row>
    <row r="383" spans="1:34" ht="12.75">
      <c r="A383" s="71"/>
      <c r="B383" s="24"/>
      <c r="C383" s="158" t="s">
        <v>11</v>
      </c>
      <c r="D383" s="79">
        <f t="shared" si="82"/>
        <v>3.75</v>
      </c>
      <c r="E383" s="81"/>
      <c r="F383" s="81"/>
      <c r="G383" s="81"/>
      <c r="H383" s="81"/>
      <c r="I383" s="81"/>
      <c r="J383" s="81">
        <f t="shared" si="83"/>
        <v>3.75</v>
      </c>
      <c r="K383" s="81">
        <v>3.75</v>
      </c>
      <c r="L383" s="81"/>
      <c r="M383" s="81"/>
      <c r="N383" s="81"/>
      <c r="O383" s="81">
        <f t="shared" si="103"/>
        <v>0</v>
      </c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</row>
    <row r="384" spans="1:34" ht="12.75">
      <c r="A384" s="71" t="s">
        <v>179</v>
      </c>
      <c r="B384" s="24" t="s">
        <v>273</v>
      </c>
      <c r="C384" s="122" t="s">
        <v>9</v>
      </c>
      <c r="D384" s="79">
        <f t="shared" si="82"/>
        <v>0.005</v>
      </c>
      <c r="E384" s="81"/>
      <c r="F384" s="81"/>
      <c r="G384" s="81"/>
      <c r="H384" s="81"/>
      <c r="I384" s="81"/>
      <c r="J384" s="81">
        <f t="shared" si="83"/>
        <v>0.005</v>
      </c>
      <c r="K384" s="81">
        <v>0.005</v>
      </c>
      <c r="L384" s="81"/>
      <c r="M384" s="81"/>
      <c r="N384" s="81"/>
      <c r="O384" s="81">
        <f t="shared" si="103"/>
        <v>0</v>
      </c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</row>
    <row r="385" spans="1:34" ht="12.75">
      <c r="A385" s="71"/>
      <c r="B385" s="24"/>
      <c r="C385" s="124" t="s">
        <v>11</v>
      </c>
      <c r="D385" s="79">
        <f t="shared" si="82"/>
        <v>3.75</v>
      </c>
      <c r="E385" s="81"/>
      <c r="F385" s="81"/>
      <c r="G385" s="81"/>
      <c r="H385" s="81"/>
      <c r="I385" s="81"/>
      <c r="J385" s="81">
        <f t="shared" si="83"/>
        <v>3.75</v>
      </c>
      <c r="K385" s="81">
        <v>3.75</v>
      </c>
      <c r="L385" s="81"/>
      <c r="M385" s="81"/>
      <c r="N385" s="81"/>
      <c r="O385" s="81">
        <f t="shared" si="103"/>
        <v>0</v>
      </c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</row>
    <row r="386" spans="1:34" ht="12.75">
      <c r="A386" s="71" t="s">
        <v>148</v>
      </c>
      <c r="B386" s="24" t="s">
        <v>336</v>
      </c>
      <c r="C386" s="158" t="s">
        <v>9</v>
      </c>
      <c r="D386" s="79">
        <f t="shared" si="82"/>
        <v>0.016</v>
      </c>
      <c r="E386" s="81"/>
      <c r="F386" s="81"/>
      <c r="G386" s="81"/>
      <c r="H386" s="81"/>
      <c r="I386" s="81"/>
      <c r="J386" s="81">
        <f t="shared" si="83"/>
        <v>0.016</v>
      </c>
      <c r="K386" s="81">
        <v>0.016</v>
      </c>
      <c r="L386" s="81"/>
      <c r="M386" s="81"/>
      <c r="N386" s="81"/>
      <c r="O386" s="81">
        <f t="shared" si="103"/>
        <v>0</v>
      </c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</row>
    <row r="387" spans="1:34" ht="12.75">
      <c r="A387" s="71"/>
      <c r="B387" s="24"/>
      <c r="C387" s="158" t="s">
        <v>11</v>
      </c>
      <c r="D387" s="79">
        <f t="shared" si="82"/>
        <v>12</v>
      </c>
      <c r="E387" s="81"/>
      <c r="F387" s="81"/>
      <c r="G387" s="81"/>
      <c r="H387" s="81"/>
      <c r="I387" s="81"/>
      <c r="J387" s="81">
        <f t="shared" si="83"/>
        <v>12</v>
      </c>
      <c r="K387" s="81">
        <v>12</v>
      </c>
      <c r="L387" s="81"/>
      <c r="M387" s="81"/>
      <c r="N387" s="81"/>
      <c r="O387" s="81">
        <f t="shared" si="103"/>
        <v>0</v>
      </c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</row>
    <row r="388" spans="1:34" ht="12.75">
      <c r="A388" s="71" t="s">
        <v>90</v>
      </c>
      <c r="B388" s="24" t="s">
        <v>337</v>
      </c>
      <c r="C388" s="122" t="s">
        <v>9</v>
      </c>
      <c r="D388" s="79">
        <f t="shared" si="82"/>
        <v>0.002</v>
      </c>
      <c r="E388" s="81"/>
      <c r="F388" s="81"/>
      <c r="G388" s="81"/>
      <c r="H388" s="81"/>
      <c r="I388" s="81"/>
      <c r="J388" s="81">
        <f t="shared" si="83"/>
        <v>0</v>
      </c>
      <c r="K388" s="81"/>
      <c r="L388" s="81"/>
      <c r="M388" s="81"/>
      <c r="N388" s="81"/>
      <c r="O388" s="81">
        <f t="shared" si="103"/>
        <v>0.002</v>
      </c>
      <c r="P388" s="81">
        <v>0.002</v>
      </c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</row>
    <row r="389" spans="1:34" ht="12.75">
      <c r="A389" s="71"/>
      <c r="B389" s="24"/>
      <c r="C389" s="124" t="s">
        <v>11</v>
      </c>
      <c r="D389" s="79">
        <f t="shared" si="82"/>
        <v>1.5</v>
      </c>
      <c r="E389" s="81"/>
      <c r="F389" s="81"/>
      <c r="G389" s="81"/>
      <c r="H389" s="81"/>
      <c r="I389" s="81"/>
      <c r="J389" s="81">
        <f t="shared" si="83"/>
        <v>0</v>
      </c>
      <c r="K389" s="81"/>
      <c r="L389" s="81"/>
      <c r="M389" s="81"/>
      <c r="N389" s="81"/>
      <c r="O389" s="81">
        <f t="shared" si="103"/>
        <v>1.5</v>
      </c>
      <c r="P389" s="81">
        <v>1.5</v>
      </c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</row>
    <row r="390" spans="1:34" ht="12.75">
      <c r="A390" s="71" t="s">
        <v>91</v>
      </c>
      <c r="B390" s="24" t="s">
        <v>338</v>
      </c>
      <c r="C390" s="158" t="s">
        <v>9</v>
      </c>
      <c r="D390" s="79">
        <f t="shared" si="82"/>
        <v>0.01</v>
      </c>
      <c r="E390" s="81"/>
      <c r="F390" s="81"/>
      <c r="G390" s="81"/>
      <c r="H390" s="81"/>
      <c r="I390" s="81"/>
      <c r="J390" s="81">
        <f t="shared" si="83"/>
        <v>0.01</v>
      </c>
      <c r="K390" s="81">
        <v>0.01</v>
      </c>
      <c r="L390" s="81"/>
      <c r="M390" s="81"/>
      <c r="N390" s="81"/>
      <c r="O390" s="81">
        <f t="shared" si="103"/>
        <v>0</v>
      </c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</row>
    <row r="391" spans="1:34" ht="12.75">
      <c r="A391" s="71"/>
      <c r="B391" s="24"/>
      <c r="C391" s="158" t="s">
        <v>11</v>
      </c>
      <c r="D391" s="79">
        <f t="shared" si="82"/>
        <v>7.5</v>
      </c>
      <c r="E391" s="81"/>
      <c r="F391" s="81"/>
      <c r="G391" s="81"/>
      <c r="H391" s="81"/>
      <c r="I391" s="81"/>
      <c r="J391" s="81">
        <f t="shared" si="83"/>
        <v>7.5</v>
      </c>
      <c r="K391" s="81">
        <v>7.5</v>
      </c>
      <c r="L391" s="81"/>
      <c r="M391" s="81"/>
      <c r="N391" s="81"/>
      <c r="O391" s="81">
        <f t="shared" si="103"/>
        <v>0</v>
      </c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</row>
    <row r="392" spans="1:34" ht="12.75">
      <c r="A392" s="71" t="s">
        <v>44</v>
      </c>
      <c r="B392" s="24" t="s">
        <v>339</v>
      </c>
      <c r="C392" s="158" t="s">
        <v>9</v>
      </c>
      <c r="D392" s="79">
        <f t="shared" si="82"/>
        <v>0.03</v>
      </c>
      <c r="E392" s="81">
        <f>F392+G392</f>
        <v>0</v>
      </c>
      <c r="F392" s="81"/>
      <c r="G392" s="81"/>
      <c r="H392" s="81"/>
      <c r="I392" s="81"/>
      <c r="J392" s="81">
        <f t="shared" si="83"/>
        <v>0.03</v>
      </c>
      <c r="K392" s="81">
        <v>0.03</v>
      </c>
      <c r="L392" s="81"/>
      <c r="M392" s="81"/>
      <c r="N392" s="81"/>
      <c r="O392" s="81">
        <f t="shared" si="103"/>
        <v>0</v>
      </c>
      <c r="P392" s="81"/>
      <c r="Q392" s="81"/>
      <c r="R392" s="81">
        <f>S392</f>
        <v>0</v>
      </c>
      <c r="S392" s="81"/>
      <c r="T392" s="81"/>
      <c r="U392" s="81">
        <f>V392</f>
        <v>0</v>
      </c>
      <c r="V392" s="81"/>
      <c r="W392" s="81"/>
      <c r="X392" s="81">
        <f>Y392+Z392</f>
        <v>0</v>
      </c>
      <c r="Y392" s="81"/>
      <c r="Z392" s="81"/>
      <c r="AA392" s="81"/>
      <c r="AB392" s="81"/>
      <c r="AC392" s="81">
        <f>AD392</f>
        <v>0</v>
      </c>
      <c r="AD392" s="81"/>
      <c r="AE392" s="81"/>
      <c r="AF392" s="81">
        <f>AG392</f>
        <v>0</v>
      </c>
      <c r="AG392" s="81"/>
      <c r="AH392" s="81"/>
    </row>
    <row r="393" spans="1:34" ht="12.75">
      <c r="A393" s="71"/>
      <c r="B393" s="24"/>
      <c r="C393" s="158" t="s">
        <v>11</v>
      </c>
      <c r="D393" s="79">
        <f t="shared" si="82"/>
        <v>22.5</v>
      </c>
      <c r="E393" s="81">
        <f>F393+G393</f>
        <v>0</v>
      </c>
      <c r="F393" s="81"/>
      <c r="G393" s="81"/>
      <c r="H393" s="81"/>
      <c r="I393" s="81"/>
      <c r="J393" s="81">
        <f t="shared" si="83"/>
        <v>22.5</v>
      </c>
      <c r="K393" s="81">
        <v>22.5</v>
      </c>
      <c r="L393" s="81"/>
      <c r="M393" s="81"/>
      <c r="N393" s="81"/>
      <c r="O393" s="81">
        <f t="shared" si="103"/>
        <v>0</v>
      </c>
      <c r="P393" s="81"/>
      <c r="Q393" s="81"/>
      <c r="R393" s="81">
        <f>S393</f>
        <v>0</v>
      </c>
      <c r="S393" s="81"/>
      <c r="T393" s="81"/>
      <c r="U393" s="81">
        <f>V393</f>
        <v>0</v>
      </c>
      <c r="V393" s="81"/>
      <c r="W393" s="81"/>
      <c r="X393" s="81">
        <f>Y393+Z393</f>
        <v>0</v>
      </c>
      <c r="Y393" s="81"/>
      <c r="Z393" s="81"/>
      <c r="AA393" s="81"/>
      <c r="AB393" s="81"/>
      <c r="AC393" s="81">
        <f>AD393</f>
        <v>0</v>
      </c>
      <c r="AD393" s="81"/>
      <c r="AE393" s="81"/>
      <c r="AF393" s="81">
        <f>AG393</f>
        <v>0</v>
      </c>
      <c r="AG393" s="81"/>
      <c r="AH393" s="81"/>
    </row>
    <row r="394" spans="1:34" ht="12.75">
      <c r="A394" s="71" t="s">
        <v>132</v>
      </c>
      <c r="B394" s="24" t="s">
        <v>388</v>
      </c>
      <c r="C394" s="158" t="s">
        <v>9</v>
      </c>
      <c r="D394" s="79">
        <f t="shared" si="82"/>
        <v>0.023</v>
      </c>
      <c r="E394" s="81"/>
      <c r="F394" s="81"/>
      <c r="G394" s="81"/>
      <c r="H394" s="81"/>
      <c r="I394" s="81"/>
      <c r="J394" s="81">
        <f t="shared" si="83"/>
        <v>0.023</v>
      </c>
      <c r="K394" s="81">
        <v>0.023</v>
      </c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</row>
    <row r="395" spans="1:34" ht="12.75">
      <c r="A395" s="71"/>
      <c r="B395" s="24"/>
      <c r="C395" s="158" t="s">
        <v>11</v>
      </c>
      <c r="D395" s="79">
        <f t="shared" si="82"/>
        <v>17.25</v>
      </c>
      <c r="E395" s="81"/>
      <c r="F395" s="81"/>
      <c r="G395" s="81"/>
      <c r="H395" s="81"/>
      <c r="I395" s="81"/>
      <c r="J395" s="81">
        <f t="shared" si="83"/>
        <v>17.25</v>
      </c>
      <c r="K395" s="81">
        <v>17.25</v>
      </c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</row>
    <row r="396" spans="1:34" ht="12.75">
      <c r="A396" s="71" t="s">
        <v>156</v>
      </c>
      <c r="B396" s="24" t="s">
        <v>355</v>
      </c>
      <c r="C396" s="158" t="s">
        <v>9</v>
      </c>
      <c r="D396" s="79">
        <f aca="true" t="shared" si="104" ref="D396:D403">L396</f>
        <v>0.225</v>
      </c>
      <c r="E396" s="81"/>
      <c r="F396" s="81"/>
      <c r="G396" s="81"/>
      <c r="H396" s="81"/>
      <c r="I396" s="81"/>
      <c r="J396" s="81"/>
      <c r="K396" s="81"/>
      <c r="L396" s="81">
        <v>0.225</v>
      </c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</row>
    <row r="397" spans="1:34" ht="12.75">
      <c r="A397" s="71"/>
      <c r="B397" s="24"/>
      <c r="C397" s="158" t="s">
        <v>11</v>
      </c>
      <c r="D397" s="79">
        <f t="shared" si="104"/>
        <v>490.5</v>
      </c>
      <c r="E397" s="81"/>
      <c r="F397" s="81"/>
      <c r="G397" s="81"/>
      <c r="H397" s="81"/>
      <c r="I397" s="81"/>
      <c r="J397" s="81"/>
      <c r="K397" s="81"/>
      <c r="L397" s="81">
        <v>490.5</v>
      </c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</row>
    <row r="398" spans="1:34" ht="12.75">
      <c r="A398" s="71" t="s">
        <v>158</v>
      </c>
      <c r="B398" s="24" t="s">
        <v>389</v>
      </c>
      <c r="C398" s="158" t="s">
        <v>9</v>
      </c>
      <c r="D398" s="79">
        <f t="shared" si="104"/>
        <v>0.089</v>
      </c>
      <c r="E398" s="81"/>
      <c r="F398" s="81"/>
      <c r="G398" s="81"/>
      <c r="H398" s="81"/>
      <c r="I398" s="81"/>
      <c r="J398" s="81"/>
      <c r="K398" s="81"/>
      <c r="L398" s="81">
        <v>0.089</v>
      </c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</row>
    <row r="399" spans="1:34" ht="12.75">
      <c r="A399" s="71"/>
      <c r="B399" s="24"/>
      <c r="C399" s="158" t="s">
        <v>11</v>
      </c>
      <c r="D399" s="79">
        <f t="shared" si="104"/>
        <v>194.02</v>
      </c>
      <c r="E399" s="81"/>
      <c r="F399" s="81"/>
      <c r="G399" s="81"/>
      <c r="H399" s="81"/>
      <c r="I399" s="81"/>
      <c r="J399" s="81"/>
      <c r="K399" s="81"/>
      <c r="L399" s="81">
        <v>194.02</v>
      </c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</row>
    <row r="400" spans="1:34" ht="12.75">
      <c r="A400" s="71" t="s">
        <v>160</v>
      </c>
      <c r="B400" s="24" t="s">
        <v>268</v>
      </c>
      <c r="C400" s="158" t="s">
        <v>9</v>
      </c>
      <c r="D400" s="79">
        <f t="shared" si="104"/>
        <v>0.204</v>
      </c>
      <c r="E400" s="81"/>
      <c r="F400" s="81"/>
      <c r="G400" s="81"/>
      <c r="H400" s="81"/>
      <c r="I400" s="81"/>
      <c r="J400" s="81"/>
      <c r="K400" s="81"/>
      <c r="L400" s="81">
        <v>0.204</v>
      </c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</row>
    <row r="401" spans="1:34" ht="12.75">
      <c r="A401" s="71"/>
      <c r="B401" s="24"/>
      <c r="C401" s="158" t="s">
        <v>11</v>
      </c>
      <c r="D401" s="79">
        <f t="shared" si="104"/>
        <v>444.72</v>
      </c>
      <c r="E401" s="81"/>
      <c r="F401" s="81"/>
      <c r="G401" s="81"/>
      <c r="H401" s="81"/>
      <c r="I401" s="81"/>
      <c r="J401" s="81"/>
      <c r="K401" s="81"/>
      <c r="L401" s="81">
        <v>444.72</v>
      </c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</row>
    <row r="402" spans="1:34" ht="12.75">
      <c r="A402" s="71" t="s">
        <v>162</v>
      </c>
      <c r="B402" s="24" t="s">
        <v>320</v>
      </c>
      <c r="C402" s="158" t="s">
        <v>9</v>
      </c>
      <c r="D402" s="79">
        <f t="shared" si="104"/>
        <v>0.1</v>
      </c>
      <c r="E402" s="81"/>
      <c r="F402" s="81"/>
      <c r="G402" s="81"/>
      <c r="H402" s="81"/>
      <c r="I402" s="81"/>
      <c r="J402" s="81"/>
      <c r="K402" s="81"/>
      <c r="L402" s="81">
        <v>0.1</v>
      </c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</row>
    <row r="403" spans="1:34" ht="12.75">
      <c r="A403" s="71"/>
      <c r="B403" s="24"/>
      <c r="C403" s="158" t="s">
        <v>11</v>
      </c>
      <c r="D403" s="79">
        <f t="shared" si="104"/>
        <v>218</v>
      </c>
      <c r="E403" s="81"/>
      <c r="F403" s="81"/>
      <c r="G403" s="81"/>
      <c r="H403" s="81"/>
      <c r="I403" s="81"/>
      <c r="J403" s="81"/>
      <c r="K403" s="81"/>
      <c r="L403" s="81">
        <v>218</v>
      </c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</row>
    <row r="404" spans="1:34" ht="12.75">
      <c r="A404" s="71"/>
      <c r="B404" s="24"/>
      <c r="C404" s="158" t="s">
        <v>9</v>
      </c>
      <c r="D404" s="79">
        <f t="shared" si="82"/>
        <v>0</v>
      </c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</row>
    <row r="405" spans="1:34" ht="12.75">
      <c r="A405" s="71"/>
      <c r="B405" s="24"/>
      <c r="C405" s="158" t="s">
        <v>11</v>
      </c>
      <c r="D405" s="79">
        <f t="shared" si="82"/>
        <v>0</v>
      </c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</row>
    <row r="406" spans="1:34" ht="12.75">
      <c r="A406" s="71"/>
      <c r="B406" s="24"/>
      <c r="C406" s="158" t="s">
        <v>9</v>
      </c>
      <c r="D406" s="79">
        <f t="shared" si="82"/>
        <v>0</v>
      </c>
      <c r="E406" s="81">
        <f>F406+G406</f>
        <v>0</v>
      </c>
      <c r="F406" s="81"/>
      <c r="G406" s="81"/>
      <c r="H406" s="81"/>
      <c r="I406" s="81"/>
      <c r="J406" s="81">
        <f t="shared" si="83"/>
        <v>0</v>
      </c>
      <c r="K406" s="81"/>
      <c r="L406" s="81"/>
      <c r="M406" s="81"/>
      <c r="N406" s="81"/>
      <c r="O406" s="81">
        <f>P406</f>
        <v>0</v>
      </c>
      <c r="P406" s="81">
        <v>0</v>
      </c>
      <c r="Q406" s="81"/>
      <c r="R406" s="81">
        <f>S406</f>
        <v>0</v>
      </c>
      <c r="S406" s="81"/>
      <c r="T406" s="81"/>
      <c r="U406" s="81">
        <f>V406</f>
        <v>0</v>
      </c>
      <c r="V406" s="81"/>
      <c r="W406" s="81"/>
      <c r="X406" s="81">
        <f>Y406+Z406</f>
        <v>0</v>
      </c>
      <c r="Y406" s="81"/>
      <c r="Z406" s="81"/>
      <c r="AA406" s="81"/>
      <c r="AB406" s="81"/>
      <c r="AC406" s="81">
        <f>AD406</f>
        <v>0</v>
      </c>
      <c r="AD406" s="81"/>
      <c r="AE406" s="81"/>
      <c r="AF406" s="81">
        <f>AG406</f>
        <v>0</v>
      </c>
      <c r="AG406" s="81"/>
      <c r="AH406" s="81"/>
    </row>
    <row r="407" spans="1:34" ht="13.5" thickBot="1">
      <c r="A407" s="55"/>
      <c r="B407" s="45"/>
      <c r="C407" s="291" t="s">
        <v>11</v>
      </c>
      <c r="D407" s="281">
        <f t="shared" si="82"/>
        <v>0</v>
      </c>
      <c r="E407" s="282">
        <f>F407+G407</f>
        <v>0</v>
      </c>
      <c r="F407" s="282"/>
      <c r="G407" s="282"/>
      <c r="H407" s="282"/>
      <c r="I407" s="282"/>
      <c r="J407" s="282">
        <f t="shared" si="83"/>
        <v>0</v>
      </c>
      <c r="K407" s="282"/>
      <c r="L407" s="282"/>
      <c r="M407" s="282"/>
      <c r="N407" s="282"/>
      <c r="O407" s="282">
        <f>P407</f>
        <v>0</v>
      </c>
      <c r="P407" s="282">
        <v>0</v>
      </c>
      <c r="Q407" s="282"/>
      <c r="R407" s="282">
        <f>S407</f>
        <v>0</v>
      </c>
      <c r="S407" s="282"/>
      <c r="T407" s="282"/>
      <c r="U407" s="282">
        <f>V407</f>
        <v>0</v>
      </c>
      <c r="V407" s="282"/>
      <c r="W407" s="282"/>
      <c r="X407" s="282">
        <f>Y407+Z407</f>
        <v>0</v>
      </c>
      <c r="Y407" s="282"/>
      <c r="Z407" s="282"/>
      <c r="AA407" s="282"/>
      <c r="AB407" s="282"/>
      <c r="AC407" s="282">
        <f>AD407</f>
        <v>0</v>
      </c>
      <c r="AD407" s="282"/>
      <c r="AE407" s="282"/>
      <c r="AF407" s="282">
        <f>AG407</f>
        <v>0</v>
      </c>
      <c r="AG407" s="282"/>
      <c r="AH407" s="282"/>
    </row>
    <row r="408" spans="1:34" ht="15">
      <c r="A408" s="283" t="s">
        <v>30</v>
      </c>
      <c r="B408" s="295" t="s">
        <v>205</v>
      </c>
      <c r="C408" s="285" t="s">
        <v>27</v>
      </c>
      <c r="D408" s="286">
        <f>D410+D412+D414+D416+D418+D420+D422+D424+D426+D428+D430+D432+D434+D436+D438+D440</f>
        <v>99</v>
      </c>
      <c r="E408" s="286">
        <f>E410+E431+E444+E446</f>
        <v>0</v>
      </c>
      <c r="F408" s="286">
        <f>F410+F431+F444+F446</f>
        <v>0</v>
      </c>
      <c r="G408" s="286">
        <f>G410+G431+G444+G446</f>
        <v>0</v>
      </c>
      <c r="H408" s="286">
        <f>H410+H431+H444+H446</f>
        <v>0</v>
      </c>
      <c r="I408" s="286">
        <f>I410+I431+I444+I446</f>
        <v>0</v>
      </c>
      <c r="J408" s="286">
        <f>K408</f>
        <v>99</v>
      </c>
      <c r="K408" s="286">
        <f>K410+K412+K414+K416+K418+K420+K422+K424+K426+K428+K430+K432+K434+K436+K438+K440</f>
        <v>99</v>
      </c>
      <c r="L408" s="286">
        <f>L422+L432+L444+L430+L446</f>
        <v>0</v>
      </c>
      <c r="M408" s="286">
        <f>M410+M431+M444+M446</f>
        <v>0</v>
      </c>
      <c r="N408" s="286">
        <f>N410+N431+N444+N446</f>
        <v>0</v>
      </c>
      <c r="O408" s="286">
        <v>0</v>
      </c>
      <c r="P408" s="286">
        <f aca="true" t="shared" si="105" ref="P408:AH408">P410+P431+P444+P446</f>
        <v>0</v>
      </c>
      <c r="Q408" s="286">
        <f t="shared" si="105"/>
        <v>0</v>
      </c>
      <c r="R408" s="286">
        <f t="shared" si="105"/>
        <v>0</v>
      </c>
      <c r="S408" s="286">
        <f t="shared" si="105"/>
        <v>0</v>
      </c>
      <c r="T408" s="286">
        <f t="shared" si="105"/>
        <v>0</v>
      </c>
      <c r="U408" s="286">
        <f t="shared" si="105"/>
        <v>0</v>
      </c>
      <c r="V408" s="286">
        <f t="shared" si="105"/>
        <v>0</v>
      </c>
      <c r="W408" s="286">
        <f t="shared" si="105"/>
        <v>0</v>
      </c>
      <c r="X408" s="286">
        <f t="shared" si="105"/>
        <v>0</v>
      </c>
      <c r="Y408" s="286">
        <f t="shared" si="105"/>
        <v>0</v>
      </c>
      <c r="Z408" s="286">
        <f t="shared" si="105"/>
        <v>0</v>
      </c>
      <c r="AA408" s="286">
        <f t="shared" si="105"/>
        <v>0</v>
      </c>
      <c r="AB408" s="286">
        <f t="shared" si="105"/>
        <v>0</v>
      </c>
      <c r="AC408" s="286">
        <f t="shared" si="105"/>
        <v>0</v>
      </c>
      <c r="AD408" s="286">
        <f t="shared" si="105"/>
        <v>0</v>
      </c>
      <c r="AE408" s="286">
        <f t="shared" si="105"/>
        <v>0</v>
      </c>
      <c r="AF408" s="286">
        <f t="shared" si="105"/>
        <v>0</v>
      </c>
      <c r="AG408" s="286">
        <f t="shared" si="105"/>
        <v>0</v>
      </c>
      <c r="AH408" s="286">
        <f t="shared" si="105"/>
        <v>0</v>
      </c>
    </row>
    <row r="409" spans="1:34" ht="15.75" thickBot="1">
      <c r="A409" s="287"/>
      <c r="B409" s="288" t="s">
        <v>67</v>
      </c>
      <c r="C409" s="289" t="s">
        <v>11</v>
      </c>
      <c r="D409" s="290">
        <f>D411+D413+D415+D417+D419+D421+D423+D425+D427+D429+D431+D433+D435+D437+D439+D441</f>
        <v>173.25</v>
      </c>
      <c r="E409" s="290">
        <f>E411+E433+E445+E447</f>
        <v>0</v>
      </c>
      <c r="F409" s="290">
        <f>F411+F433+F445+F447</f>
        <v>0</v>
      </c>
      <c r="G409" s="290">
        <f>G411+G433+G445+G447</f>
        <v>0</v>
      </c>
      <c r="H409" s="290">
        <f>H411+H433+H445+H447</f>
        <v>0</v>
      </c>
      <c r="I409" s="290">
        <f>I411+I433+I445+I447</f>
        <v>0</v>
      </c>
      <c r="J409" s="290">
        <f>K409</f>
        <v>173.25</v>
      </c>
      <c r="K409" s="290">
        <f>K411+K413+K415+K417+K419+K421+K423+K425+K427+K429+K431+K433+K435+K437+K439+K441</f>
        <v>173.25</v>
      </c>
      <c r="L409" s="290">
        <f>L411+L433+L445+L447+L423+L431</f>
        <v>0</v>
      </c>
      <c r="M409" s="290">
        <f>M411+M433+M445+M447</f>
        <v>0</v>
      </c>
      <c r="N409" s="290">
        <f>N411+N433+N445+N447</f>
        <v>0</v>
      </c>
      <c r="O409" s="290">
        <v>0</v>
      </c>
      <c r="P409" s="290">
        <f aca="true" t="shared" si="106" ref="P409:AH409">P411+P433+P445+P447</f>
        <v>0</v>
      </c>
      <c r="Q409" s="290">
        <f t="shared" si="106"/>
        <v>0</v>
      </c>
      <c r="R409" s="290">
        <f t="shared" si="106"/>
        <v>0</v>
      </c>
      <c r="S409" s="290">
        <f t="shared" si="106"/>
        <v>0</v>
      </c>
      <c r="T409" s="290">
        <f t="shared" si="106"/>
        <v>0</v>
      </c>
      <c r="U409" s="290">
        <f t="shared" si="106"/>
        <v>0</v>
      </c>
      <c r="V409" s="290">
        <f t="shared" si="106"/>
        <v>0</v>
      </c>
      <c r="W409" s="290">
        <f t="shared" si="106"/>
        <v>0</v>
      </c>
      <c r="X409" s="290">
        <f t="shared" si="106"/>
        <v>0</v>
      </c>
      <c r="Y409" s="290">
        <f t="shared" si="106"/>
        <v>0</v>
      </c>
      <c r="Z409" s="290">
        <f t="shared" si="106"/>
        <v>0</v>
      </c>
      <c r="AA409" s="290">
        <f t="shared" si="106"/>
        <v>0</v>
      </c>
      <c r="AB409" s="290">
        <f t="shared" si="106"/>
        <v>0</v>
      </c>
      <c r="AC409" s="290">
        <f t="shared" si="106"/>
        <v>0</v>
      </c>
      <c r="AD409" s="290">
        <f t="shared" si="106"/>
        <v>0</v>
      </c>
      <c r="AE409" s="290">
        <f t="shared" si="106"/>
        <v>0</v>
      </c>
      <c r="AF409" s="290">
        <f t="shared" si="106"/>
        <v>0</v>
      </c>
      <c r="AG409" s="290">
        <f t="shared" si="106"/>
        <v>0</v>
      </c>
      <c r="AH409" s="290">
        <f t="shared" si="106"/>
        <v>0</v>
      </c>
    </row>
    <row r="410" spans="1:34" ht="12.75">
      <c r="A410" s="71"/>
      <c r="B410" s="294" t="s">
        <v>255</v>
      </c>
      <c r="C410" s="158" t="s">
        <v>27</v>
      </c>
      <c r="D410" s="79">
        <f t="shared" si="82"/>
        <v>6</v>
      </c>
      <c r="E410" s="81">
        <f>F410+G410</f>
        <v>0</v>
      </c>
      <c r="F410" s="81"/>
      <c r="G410" s="81"/>
      <c r="H410" s="81"/>
      <c r="I410" s="81"/>
      <c r="J410" s="81">
        <f t="shared" si="83"/>
        <v>6</v>
      </c>
      <c r="K410" s="81">
        <v>6</v>
      </c>
      <c r="L410" s="81"/>
      <c r="M410" s="81"/>
      <c r="N410" s="81"/>
      <c r="O410" s="81">
        <f aca="true" t="shared" si="107" ref="O410:O420">P410</f>
        <v>0</v>
      </c>
      <c r="P410" s="81"/>
      <c r="Q410" s="81"/>
      <c r="R410" s="81">
        <f>S410</f>
        <v>0</v>
      </c>
      <c r="S410" s="81"/>
      <c r="T410" s="81"/>
      <c r="U410" s="81">
        <f>V410</f>
        <v>0</v>
      </c>
      <c r="V410" s="81"/>
      <c r="W410" s="81"/>
      <c r="X410" s="81">
        <f>Y410+Z410</f>
        <v>0</v>
      </c>
      <c r="Y410" s="81"/>
      <c r="Z410" s="81"/>
      <c r="AA410" s="81"/>
      <c r="AB410" s="81"/>
      <c r="AC410" s="81">
        <f>AD410</f>
        <v>0</v>
      </c>
      <c r="AD410" s="81"/>
      <c r="AE410" s="81"/>
      <c r="AF410" s="81">
        <f>AG410</f>
        <v>0</v>
      </c>
      <c r="AG410" s="81"/>
      <c r="AH410" s="81"/>
    </row>
    <row r="411" spans="1:34" ht="12.75">
      <c r="A411" s="71"/>
      <c r="B411" s="24"/>
      <c r="C411" s="158" t="s">
        <v>11</v>
      </c>
      <c r="D411" s="79">
        <f t="shared" si="82"/>
        <v>10.5</v>
      </c>
      <c r="E411" s="81">
        <f>F411+G411</f>
        <v>0</v>
      </c>
      <c r="F411" s="81"/>
      <c r="G411" s="81"/>
      <c r="H411" s="81"/>
      <c r="I411" s="81"/>
      <c r="J411" s="81">
        <f t="shared" si="83"/>
        <v>10.5</v>
      </c>
      <c r="K411" s="81">
        <v>10.5</v>
      </c>
      <c r="L411" s="81"/>
      <c r="M411" s="81"/>
      <c r="N411" s="81"/>
      <c r="O411" s="81">
        <f t="shared" si="107"/>
        <v>0</v>
      </c>
      <c r="P411" s="81"/>
      <c r="Q411" s="81"/>
      <c r="R411" s="81">
        <f>S411</f>
        <v>0</v>
      </c>
      <c r="S411" s="81"/>
      <c r="T411" s="81"/>
      <c r="U411" s="81">
        <f>V411</f>
        <v>0</v>
      </c>
      <c r="V411" s="81"/>
      <c r="W411" s="81"/>
      <c r="X411" s="81">
        <f>Y411+Z411</f>
        <v>0</v>
      </c>
      <c r="Y411" s="81"/>
      <c r="Z411" s="81"/>
      <c r="AA411" s="81"/>
      <c r="AB411" s="81"/>
      <c r="AC411" s="81">
        <f>AD411</f>
        <v>0</v>
      </c>
      <c r="AD411" s="81"/>
      <c r="AE411" s="81"/>
      <c r="AF411" s="81">
        <f>AG411</f>
        <v>0</v>
      </c>
      <c r="AG411" s="81"/>
      <c r="AH411" s="81"/>
    </row>
    <row r="412" spans="1:34" ht="12.75">
      <c r="A412" s="71"/>
      <c r="B412" s="264" t="s">
        <v>329</v>
      </c>
      <c r="C412" s="158" t="s">
        <v>27</v>
      </c>
      <c r="D412" s="79">
        <f t="shared" si="82"/>
        <v>4</v>
      </c>
      <c r="E412" s="81"/>
      <c r="F412" s="81"/>
      <c r="G412" s="81"/>
      <c r="H412" s="81"/>
      <c r="I412" s="81"/>
      <c r="J412" s="81">
        <f t="shared" si="83"/>
        <v>4</v>
      </c>
      <c r="K412" s="81">
        <v>4</v>
      </c>
      <c r="L412" s="81"/>
      <c r="M412" s="81"/>
      <c r="N412" s="81"/>
      <c r="O412" s="81">
        <f t="shared" si="107"/>
        <v>0</v>
      </c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</row>
    <row r="413" spans="1:34" ht="12.75">
      <c r="A413" s="71"/>
      <c r="B413" s="24"/>
      <c r="C413" s="158" t="s">
        <v>11</v>
      </c>
      <c r="D413" s="79">
        <f t="shared" si="82"/>
        <v>7</v>
      </c>
      <c r="E413" s="81"/>
      <c r="F413" s="81"/>
      <c r="G413" s="81"/>
      <c r="H413" s="81"/>
      <c r="I413" s="81"/>
      <c r="J413" s="81">
        <f t="shared" si="83"/>
        <v>7</v>
      </c>
      <c r="K413" s="81">
        <v>7</v>
      </c>
      <c r="L413" s="81"/>
      <c r="M413" s="81"/>
      <c r="N413" s="81"/>
      <c r="O413" s="81">
        <f t="shared" si="107"/>
        <v>0</v>
      </c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</row>
    <row r="414" spans="1:34" ht="12.75">
      <c r="A414" s="71"/>
      <c r="B414" s="24" t="s">
        <v>256</v>
      </c>
      <c r="C414" s="158" t="s">
        <v>27</v>
      </c>
      <c r="D414" s="79">
        <f t="shared" si="82"/>
        <v>4</v>
      </c>
      <c r="E414" s="81"/>
      <c r="F414" s="81"/>
      <c r="G414" s="81"/>
      <c r="H414" s="81"/>
      <c r="I414" s="81"/>
      <c r="J414" s="81">
        <f t="shared" si="83"/>
        <v>4</v>
      </c>
      <c r="K414" s="81">
        <v>4</v>
      </c>
      <c r="L414" s="81"/>
      <c r="M414" s="81"/>
      <c r="N414" s="81"/>
      <c r="O414" s="81">
        <f t="shared" si="107"/>
        <v>0</v>
      </c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</row>
    <row r="415" spans="1:34" ht="12.75">
      <c r="A415" s="71"/>
      <c r="B415" s="24"/>
      <c r="C415" s="158" t="s">
        <v>11</v>
      </c>
      <c r="D415" s="79">
        <f t="shared" si="82"/>
        <v>7</v>
      </c>
      <c r="E415" s="81"/>
      <c r="F415" s="81"/>
      <c r="G415" s="81"/>
      <c r="H415" s="81"/>
      <c r="I415" s="81"/>
      <c r="J415" s="81">
        <f t="shared" si="83"/>
        <v>7</v>
      </c>
      <c r="K415" s="81">
        <v>7</v>
      </c>
      <c r="L415" s="81"/>
      <c r="M415" s="81"/>
      <c r="N415" s="81"/>
      <c r="O415" s="81">
        <f t="shared" si="107"/>
        <v>0</v>
      </c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</row>
    <row r="416" spans="1:34" ht="12.75">
      <c r="A416" s="71"/>
      <c r="B416" s="24" t="s">
        <v>267</v>
      </c>
      <c r="C416" s="158" t="s">
        <v>27</v>
      </c>
      <c r="D416" s="79">
        <f t="shared" si="82"/>
        <v>2</v>
      </c>
      <c r="E416" s="81"/>
      <c r="F416" s="81"/>
      <c r="G416" s="81"/>
      <c r="H416" s="81"/>
      <c r="I416" s="81"/>
      <c r="J416" s="81">
        <f t="shared" si="83"/>
        <v>2</v>
      </c>
      <c r="K416" s="81">
        <v>2</v>
      </c>
      <c r="L416" s="81"/>
      <c r="M416" s="81"/>
      <c r="N416" s="81"/>
      <c r="O416" s="81">
        <f t="shared" si="107"/>
        <v>0</v>
      </c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</row>
    <row r="417" spans="1:34" ht="13.5" thickBot="1">
      <c r="A417" s="71"/>
      <c r="B417" s="24"/>
      <c r="C417" s="160" t="s">
        <v>11</v>
      </c>
      <c r="D417" s="79">
        <f t="shared" si="82"/>
        <v>3.5</v>
      </c>
      <c r="E417" s="81"/>
      <c r="F417" s="81"/>
      <c r="G417" s="81"/>
      <c r="H417" s="81"/>
      <c r="I417" s="81"/>
      <c r="J417" s="81">
        <f t="shared" si="83"/>
        <v>3.5</v>
      </c>
      <c r="K417" s="81">
        <v>3.5</v>
      </c>
      <c r="L417" s="81"/>
      <c r="M417" s="81"/>
      <c r="N417" s="81"/>
      <c r="O417" s="81">
        <f t="shared" si="107"/>
        <v>0</v>
      </c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</row>
    <row r="418" spans="1:34" ht="12.75">
      <c r="A418" s="71"/>
      <c r="B418" s="24" t="s">
        <v>268</v>
      </c>
      <c r="C418" s="158" t="s">
        <v>27</v>
      </c>
      <c r="D418" s="79">
        <f t="shared" si="82"/>
        <v>4</v>
      </c>
      <c r="E418" s="81"/>
      <c r="F418" s="81"/>
      <c r="G418" s="81"/>
      <c r="H418" s="81"/>
      <c r="I418" s="81"/>
      <c r="J418" s="81">
        <f t="shared" si="83"/>
        <v>4</v>
      </c>
      <c r="K418" s="81">
        <v>4</v>
      </c>
      <c r="L418" s="81"/>
      <c r="M418" s="81"/>
      <c r="N418" s="81"/>
      <c r="O418" s="81">
        <f t="shared" si="107"/>
        <v>0</v>
      </c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</row>
    <row r="419" spans="1:34" ht="12.75">
      <c r="A419" s="71"/>
      <c r="B419" s="24"/>
      <c r="C419" s="158" t="s">
        <v>11</v>
      </c>
      <c r="D419" s="79">
        <f t="shared" si="82"/>
        <v>7</v>
      </c>
      <c r="E419" s="81"/>
      <c r="F419" s="81"/>
      <c r="G419" s="81"/>
      <c r="H419" s="81"/>
      <c r="I419" s="81"/>
      <c r="J419" s="81">
        <f t="shared" si="83"/>
        <v>7</v>
      </c>
      <c r="K419" s="81">
        <v>7</v>
      </c>
      <c r="L419" s="81"/>
      <c r="M419" s="81"/>
      <c r="N419" s="81"/>
      <c r="O419" s="81">
        <f t="shared" si="107"/>
        <v>0</v>
      </c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</row>
    <row r="420" spans="1:34" ht="12.75">
      <c r="A420" s="71"/>
      <c r="B420" s="24" t="s">
        <v>287</v>
      </c>
      <c r="C420" s="158" t="s">
        <v>27</v>
      </c>
      <c r="D420" s="79">
        <f t="shared" si="82"/>
        <v>6</v>
      </c>
      <c r="E420" s="81"/>
      <c r="F420" s="81"/>
      <c r="G420" s="81"/>
      <c r="H420" s="81"/>
      <c r="I420" s="81"/>
      <c r="J420" s="81">
        <f t="shared" si="83"/>
        <v>6</v>
      </c>
      <c r="K420" s="81">
        <v>6</v>
      </c>
      <c r="L420" s="81"/>
      <c r="M420" s="81"/>
      <c r="N420" s="81"/>
      <c r="O420" s="81">
        <f t="shared" si="107"/>
        <v>0</v>
      </c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</row>
    <row r="421" spans="1:34" ht="12.75">
      <c r="A421" s="71"/>
      <c r="B421" s="24"/>
      <c r="C421" s="158" t="s">
        <v>11</v>
      </c>
      <c r="D421" s="79">
        <f>E421+J421+O421+R421+U421+X421+AC421+AF421</f>
        <v>10.5</v>
      </c>
      <c r="E421" s="81"/>
      <c r="F421" s="81"/>
      <c r="G421" s="81"/>
      <c r="H421" s="81"/>
      <c r="I421" s="81"/>
      <c r="J421" s="81">
        <f>K421+L421</f>
        <v>10.5</v>
      </c>
      <c r="K421" s="81">
        <v>10.5</v>
      </c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</row>
    <row r="422" spans="1:34" ht="12.75">
      <c r="A422" s="71"/>
      <c r="B422" s="24" t="s">
        <v>334</v>
      </c>
      <c r="C422" s="158" t="s">
        <v>27</v>
      </c>
      <c r="D422" s="79">
        <f>J422</f>
        <v>6</v>
      </c>
      <c r="E422" s="81"/>
      <c r="F422" s="81"/>
      <c r="G422" s="81"/>
      <c r="H422" s="81"/>
      <c r="I422" s="81"/>
      <c r="J422" s="81">
        <f>K422</f>
        <v>6</v>
      </c>
      <c r="K422" s="81">
        <v>6</v>
      </c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</row>
    <row r="423" spans="1:34" ht="12.75">
      <c r="A423" s="71"/>
      <c r="B423" s="24"/>
      <c r="C423" s="158" t="s">
        <v>11</v>
      </c>
      <c r="D423" s="79">
        <f t="shared" si="82"/>
        <v>10.5</v>
      </c>
      <c r="E423" s="81"/>
      <c r="F423" s="81"/>
      <c r="G423" s="81"/>
      <c r="H423" s="81"/>
      <c r="I423" s="81"/>
      <c r="J423" s="81">
        <f t="shared" si="83"/>
        <v>10.5</v>
      </c>
      <c r="K423" s="81">
        <v>10.5</v>
      </c>
      <c r="L423" s="81"/>
      <c r="M423" s="81"/>
      <c r="N423" s="81"/>
      <c r="O423" s="81">
        <f aca="true" t="shared" si="108" ref="O423:O429">P423</f>
        <v>0</v>
      </c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</row>
    <row r="424" spans="1:34" ht="12.75">
      <c r="A424" s="71"/>
      <c r="B424" s="24" t="s">
        <v>335</v>
      </c>
      <c r="C424" s="158" t="s">
        <v>27</v>
      </c>
      <c r="D424" s="79">
        <f t="shared" si="82"/>
        <v>16</v>
      </c>
      <c r="E424" s="81"/>
      <c r="F424" s="81"/>
      <c r="G424" s="81"/>
      <c r="H424" s="81"/>
      <c r="I424" s="81"/>
      <c r="J424" s="81">
        <f t="shared" si="83"/>
        <v>16</v>
      </c>
      <c r="K424" s="81">
        <v>16</v>
      </c>
      <c r="L424" s="81"/>
      <c r="M424" s="81"/>
      <c r="N424" s="81"/>
      <c r="O424" s="81">
        <f t="shared" si="108"/>
        <v>0</v>
      </c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</row>
    <row r="425" spans="1:34" ht="13.5" thickBot="1">
      <c r="A425" s="71"/>
      <c r="B425" s="24"/>
      <c r="C425" s="160" t="s">
        <v>11</v>
      </c>
      <c r="D425" s="79">
        <f t="shared" si="82"/>
        <v>28</v>
      </c>
      <c r="E425" s="81"/>
      <c r="F425" s="81"/>
      <c r="G425" s="81"/>
      <c r="H425" s="81"/>
      <c r="I425" s="81"/>
      <c r="J425" s="81">
        <f t="shared" si="83"/>
        <v>28</v>
      </c>
      <c r="K425" s="81">
        <v>28</v>
      </c>
      <c r="L425" s="81"/>
      <c r="M425" s="81"/>
      <c r="N425" s="81"/>
      <c r="O425" s="81">
        <f t="shared" si="108"/>
        <v>0</v>
      </c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</row>
    <row r="426" spans="1:34" ht="12.75">
      <c r="A426" s="71"/>
      <c r="B426" s="24" t="s">
        <v>340</v>
      </c>
      <c r="C426" s="158" t="s">
        <v>27</v>
      </c>
      <c r="D426" s="79">
        <f t="shared" si="82"/>
        <v>6</v>
      </c>
      <c r="E426" s="81"/>
      <c r="F426" s="81"/>
      <c r="G426" s="81"/>
      <c r="H426" s="81"/>
      <c r="I426" s="81"/>
      <c r="J426" s="81">
        <f t="shared" si="83"/>
        <v>6</v>
      </c>
      <c r="K426" s="81">
        <v>6</v>
      </c>
      <c r="L426" s="81"/>
      <c r="M426" s="81"/>
      <c r="N426" s="81"/>
      <c r="O426" s="81">
        <f t="shared" si="108"/>
        <v>0</v>
      </c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</row>
    <row r="427" spans="1:34" ht="12.75">
      <c r="A427" s="71"/>
      <c r="B427" s="24"/>
      <c r="C427" s="158" t="s">
        <v>11</v>
      </c>
      <c r="D427" s="79">
        <f t="shared" si="82"/>
        <v>10.5</v>
      </c>
      <c r="E427" s="81"/>
      <c r="F427" s="81"/>
      <c r="G427" s="81"/>
      <c r="H427" s="81"/>
      <c r="I427" s="81"/>
      <c r="J427" s="81">
        <f t="shared" si="83"/>
        <v>10.5</v>
      </c>
      <c r="K427" s="81">
        <v>10.5</v>
      </c>
      <c r="L427" s="81"/>
      <c r="M427" s="81"/>
      <c r="N427" s="81"/>
      <c r="O427" s="81">
        <f t="shared" si="108"/>
        <v>0</v>
      </c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</row>
    <row r="428" spans="1:34" ht="12.75">
      <c r="A428" s="71"/>
      <c r="B428" s="24" t="s">
        <v>341</v>
      </c>
      <c r="C428" s="158" t="s">
        <v>27</v>
      </c>
      <c r="D428" s="79">
        <f t="shared" si="82"/>
        <v>14</v>
      </c>
      <c r="E428" s="81"/>
      <c r="F428" s="81"/>
      <c r="G428" s="81"/>
      <c r="H428" s="81"/>
      <c r="I428" s="81"/>
      <c r="J428" s="81">
        <f t="shared" si="83"/>
        <v>14</v>
      </c>
      <c r="K428" s="81">
        <v>14</v>
      </c>
      <c r="L428" s="81"/>
      <c r="M428" s="81"/>
      <c r="N428" s="81"/>
      <c r="O428" s="81">
        <f t="shared" si="108"/>
        <v>0</v>
      </c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</row>
    <row r="429" spans="1:34" ht="12.75">
      <c r="A429" s="71"/>
      <c r="B429" s="24"/>
      <c r="C429" s="158" t="s">
        <v>11</v>
      </c>
      <c r="D429" s="79">
        <f t="shared" si="82"/>
        <v>24.5</v>
      </c>
      <c r="E429" s="81"/>
      <c r="F429" s="81"/>
      <c r="G429" s="81"/>
      <c r="H429" s="81"/>
      <c r="I429" s="81"/>
      <c r="J429" s="81">
        <f t="shared" si="83"/>
        <v>24.5</v>
      </c>
      <c r="K429" s="81">
        <v>24.5</v>
      </c>
      <c r="L429" s="81"/>
      <c r="M429" s="81"/>
      <c r="N429" s="81"/>
      <c r="O429" s="81">
        <f t="shared" si="108"/>
        <v>0</v>
      </c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</row>
    <row r="430" spans="1:34" ht="12.75">
      <c r="A430" s="71"/>
      <c r="B430" s="24" t="s">
        <v>336</v>
      </c>
      <c r="C430" s="265" t="s">
        <v>27</v>
      </c>
      <c r="D430" s="79">
        <f>J430</f>
        <v>10</v>
      </c>
      <c r="E430" s="81"/>
      <c r="F430" s="81"/>
      <c r="G430" s="81"/>
      <c r="H430" s="81"/>
      <c r="I430" s="81"/>
      <c r="J430" s="81">
        <f>K430</f>
        <v>10</v>
      </c>
      <c r="K430" s="81">
        <v>10</v>
      </c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</row>
    <row r="431" spans="1:34" ht="12.75">
      <c r="A431" s="71"/>
      <c r="B431" s="24"/>
      <c r="C431" s="158" t="s">
        <v>11</v>
      </c>
      <c r="D431" s="79">
        <f>E431+J431+O431+R431+U431+X431+AC431+AF431</f>
        <v>17.5</v>
      </c>
      <c r="E431" s="81">
        <f>F431+G431</f>
        <v>0</v>
      </c>
      <c r="F431" s="81"/>
      <c r="G431" s="81"/>
      <c r="H431" s="81"/>
      <c r="I431" s="81"/>
      <c r="J431" s="81">
        <f>K431+L431</f>
        <v>17.5</v>
      </c>
      <c r="K431" s="81">
        <v>17.5</v>
      </c>
      <c r="L431" s="81"/>
      <c r="M431" s="81"/>
      <c r="N431" s="81"/>
      <c r="O431" s="81">
        <f>P431</f>
        <v>0</v>
      </c>
      <c r="P431" s="81"/>
      <c r="Q431" s="81"/>
      <c r="R431" s="81">
        <f>S431</f>
        <v>0</v>
      </c>
      <c r="S431" s="81"/>
      <c r="T431" s="81"/>
      <c r="U431" s="81">
        <f>V431</f>
        <v>0</v>
      </c>
      <c r="V431" s="81"/>
      <c r="W431" s="81"/>
      <c r="X431" s="81">
        <f>Y431+Z431</f>
        <v>0</v>
      </c>
      <c r="Y431" s="81"/>
      <c r="Z431" s="81"/>
      <c r="AA431" s="81"/>
      <c r="AB431" s="81"/>
      <c r="AC431" s="81">
        <f>AD431</f>
        <v>0</v>
      </c>
      <c r="AD431" s="81"/>
      <c r="AE431" s="81"/>
      <c r="AF431" s="81">
        <f>AG431</f>
        <v>0</v>
      </c>
      <c r="AG431" s="81"/>
      <c r="AH431" s="81"/>
    </row>
    <row r="432" spans="1:34" ht="12.75">
      <c r="A432" s="71"/>
      <c r="B432" s="24" t="s">
        <v>342</v>
      </c>
      <c r="C432" s="158" t="s">
        <v>27</v>
      </c>
      <c r="D432" s="79">
        <f>E432+J432+O432+R432+U432+X432+AC432+AF432</f>
        <v>8</v>
      </c>
      <c r="E432" s="81">
        <f>F432+G432</f>
        <v>0</v>
      </c>
      <c r="F432" s="81"/>
      <c r="G432" s="81"/>
      <c r="H432" s="81"/>
      <c r="I432" s="81"/>
      <c r="J432" s="81">
        <f>K432+L432</f>
        <v>8</v>
      </c>
      <c r="K432" s="81">
        <v>8</v>
      </c>
      <c r="L432" s="81"/>
      <c r="M432" s="81"/>
      <c r="N432" s="81"/>
      <c r="O432" s="81">
        <f>P432</f>
        <v>0</v>
      </c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</row>
    <row r="433" spans="1:34" ht="12.75">
      <c r="A433" s="71"/>
      <c r="B433" s="24"/>
      <c r="C433" s="158" t="s">
        <v>11</v>
      </c>
      <c r="D433" s="79">
        <f>E433+J433+O433+R433+U433+X433+AC433+AF433</f>
        <v>14</v>
      </c>
      <c r="E433" s="81">
        <f>F433+G433</f>
        <v>0</v>
      </c>
      <c r="F433" s="81"/>
      <c r="G433" s="81"/>
      <c r="H433" s="81"/>
      <c r="I433" s="81"/>
      <c r="J433" s="81">
        <f>K433+L433</f>
        <v>14</v>
      </c>
      <c r="K433" s="81">
        <v>14</v>
      </c>
      <c r="L433" s="81"/>
      <c r="M433" s="81"/>
      <c r="N433" s="81"/>
      <c r="O433" s="81">
        <f>P433</f>
        <v>0</v>
      </c>
      <c r="P433" s="81"/>
      <c r="Q433" s="81"/>
      <c r="R433" s="81">
        <f>S433</f>
        <v>0</v>
      </c>
      <c r="S433" s="81"/>
      <c r="T433" s="81"/>
      <c r="U433" s="81">
        <f>V433</f>
        <v>0</v>
      </c>
      <c r="V433" s="81"/>
      <c r="W433" s="81"/>
      <c r="X433" s="81">
        <f>Y433+Z433</f>
        <v>0</v>
      </c>
      <c r="Y433" s="81"/>
      <c r="Z433" s="81"/>
      <c r="AA433" s="81"/>
      <c r="AB433" s="81"/>
      <c r="AC433" s="81">
        <f>AD433</f>
        <v>0</v>
      </c>
      <c r="AD433" s="81"/>
      <c r="AE433" s="81"/>
      <c r="AF433" s="81">
        <f>AG433</f>
        <v>0</v>
      </c>
      <c r="AG433" s="81"/>
      <c r="AH433" s="81"/>
    </row>
    <row r="434" spans="1:34" ht="12.75">
      <c r="A434" s="71"/>
      <c r="B434" s="24" t="s">
        <v>343</v>
      </c>
      <c r="C434" s="158" t="s">
        <v>27</v>
      </c>
      <c r="D434" s="79">
        <f aca="true" t="shared" si="109" ref="D434:D443">E434+J434+O434+R434+U434+X434+AC434+AF434</f>
        <v>3</v>
      </c>
      <c r="E434" s="81"/>
      <c r="F434" s="81"/>
      <c r="G434" s="81"/>
      <c r="H434" s="81"/>
      <c r="I434" s="81"/>
      <c r="J434" s="81">
        <f aca="true" t="shared" si="110" ref="J434:J443">K434+L434</f>
        <v>3</v>
      </c>
      <c r="K434" s="81">
        <v>3</v>
      </c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</row>
    <row r="435" spans="1:34" ht="12.75">
      <c r="A435" s="71"/>
      <c r="B435" s="24"/>
      <c r="C435" s="158" t="s">
        <v>11</v>
      </c>
      <c r="D435" s="79">
        <f t="shared" si="109"/>
        <v>5.25</v>
      </c>
      <c r="E435" s="81"/>
      <c r="F435" s="81"/>
      <c r="G435" s="81"/>
      <c r="H435" s="81"/>
      <c r="I435" s="81"/>
      <c r="J435" s="81">
        <f t="shared" si="110"/>
        <v>5.25</v>
      </c>
      <c r="K435" s="81">
        <v>5.25</v>
      </c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</row>
    <row r="436" spans="1:34" ht="12.75">
      <c r="A436" s="71"/>
      <c r="B436" s="24" t="s">
        <v>344</v>
      </c>
      <c r="C436" s="158" t="s">
        <v>27</v>
      </c>
      <c r="D436" s="79">
        <f t="shared" si="109"/>
        <v>3</v>
      </c>
      <c r="E436" s="81"/>
      <c r="F436" s="81"/>
      <c r="G436" s="81"/>
      <c r="H436" s="81"/>
      <c r="I436" s="81"/>
      <c r="J436" s="81">
        <f t="shared" si="110"/>
        <v>3</v>
      </c>
      <c r="K436" s="81">
        <v>3</v>
      </c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</row>
    <row r="437" spans="1:34" ht="12.75">
      <c r="A437" s="71"/>
      <c r="B437" s="24"/>
      <c r="C437" s="158" t="s">
        <v>11</v>
      </c>
      <c r="D437" s="79">
        <f t="shared" si="109"/>
        <v>5.25</v>
      </c>
      <c r="E437" s="81"/>
      <c r="F437" s="81"/>
      <c r="G437" s="81"/>
      <c r="H437" s="81"/>
      <c r="I437" s="81"/>
      <c r="J437" s="81">
        <f t="shared" si="110"/>
        <v>5.25</v>
      </c>
      <c r="K437" s="81">
        <v>5.25</v>
      </c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</row>
    <row r="438" spans="1:34" ht="12.75">
      <c r="A438" s="71"/>
      <c r="B438" s="24" t="s">
        <v>345</v>
      </c>
      <c r="C438" s="158" t="s">
        <v>27</v>
      </c>
      <c r="D438" s="79">
        <f t="shared" si="109"/>
        <v>4</v>
      </c>
      <c r="E438" s="81"/>
      <c r="F438" s="81"/>
      <c r="G438" s="81"/>
      <c r="H438" s="81"/>
      <c r="I438" s="81"/>
      <c r="J438" s="81">
        <f t="shared" si="110"/>
        <v>4</v>
      </c>
      <c r="K438" s="81">
        <v>4</v>
      </c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</row>
    <row r="439" spans="1:34" ht="12.75">
      <c r="A439" s="71"/>
      <c r="B439" s="24"/>
      <c r="C439" s="158" t="s">
        <v>11</v>
      </c>
      <c r="D439" s="79">
        <f t="shared" si="109"/>
        <v>7</v>
      </c>
      <c r="E439" s="81"/>
      <c r="F439" s="81"/>
      <c r="G439" s="81"/>
      <c r="H439" s="81"/>
      <c r="I439" s="81"/>
      <c r="J439" s="81">
        <f t="shared" si="110"/>
        <v>7</v>
      </c>
      <c r="K439" s="81">
        <v>7</v>
      </c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</row>
    <row r="440" spans="1:34" ht="12.75">
      <c r="A440" s="71"/>
      <c r="B440" s="24" t="s">
        <v>284</v>
      </c>
      <c r="C440" s="158" t="s">
        <v>27</v>
      </c>
      <c r="D440" s="79">
        <f t="shared" si="109"/>
        <v>3</v>
      </c>
      <c r="E440" s="81"/>
      <c r="F440" s="81"/>
      <c r="G440" s="81"/>
      <c r="H440" s="81"/>
      <c r="I440" s="81"/>
      <c r="J440" s="81">
        <f t="shared" si="110"/>
        <v>3</v>
      </c>
      <c r="K440" s="81">
        <v>3</v>
      </c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</row>
    <row r="441" spans="1:34" ht="12.75">
      <c r="A441" s="71"/>
      <c r="B441" s="24"/>
      <c r="C441" s="158" t="s">
        <v>11</v>
      </c>
      <c r="D441" s="79">
        <f t="shared" si="109"/>
        <v>5.25</v>
      </c>
      <c r="E441" s="81"/>
      <c r="F441" s="81"/>
      <c r="G441" s="81"/>
      <c r="H441" s="81"/>
      <c r="I441" s="81"/>
      <c r="J441" s="81">
        <f t="shared" si="110"/>
        <v>5.25</v>
      </c>
      <c r="K441" s="81">
        <v>5.25</v>
      </c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</row>
    <row r="442" spans="1:34" ht="12.75">
      <c r="A442" s="71"/>
      <c r="B442" s="24"/>
      <c r="C442" s="158" t="s">
        <v>27</v>
      </c>
      <c r="D442" s="79">
        <f t="shared" si="109"/>
        <v>0</v>
      </c>
      <c r="E442" s="81"/>
      <c r="F442" s="81"/>
      <c r="G442" s="81"/>
      <c r="H442" s="81"/>
      <c r="I442" s="81"/>
      <c r="J442" s="81">
        <f t="shared" si="110"/>
        <v>0</v>
      </c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</row>
    <row r="443" spans="1:34" ht="12.75">
      <c r="A443" s="71"/>
      <c r="B443" s="24"/>
      <c r="C443" s="158" t="s">
        <v>11</v>
      </c>
      <c r="D443" s="79">
        <f t="shared" si="109"/>
        <v>0</v>
      </c>
      <c r="E443" s="81"/>
      <c r="F443" s="81"/>
      <c r="G443" s="81"/>
      <c r="H443" s="81"/>
      <c r="I443" s="81"/>
      <c r="J443" s="81">
        <f t="shared" si="110"/>
        <v>0</v>
      </c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</row>
    <row r="444" spans="1:34" ht="12.75">
      <c r="A444" s="71"/>
      <c r="B444" s="24"/>
      <c r="C444" s="158" t="s">
        <v>27</v>
      </c>
      <c r="D444" s="79">
        <v>0</v>
      </c>
      <c r="E444" s="81">
        <f>F444+G444</f>
        <v>0</v>
      </c>
      <c r="F444" s="81"/>
      <c r="G444" s="81"/>
      <c r="H444" s="81"/>
      <c r="I444" s="81"/>
      <c r="J444" s="81">
        <f>K444+L444</f>
        <v>0</v>
      </c>
      <c r="K444" s="81"/>
      <c r="L444" s="81"/>
      <c r="M444" s="81"/>
      <c r="N444" s="81"/>
      <c r="O444" s="81">
        <f>P444</f>
        <v>0</v>
      </c>
      <c r="P444" s="81"/>
      <c r="Q444" s="81"/>
      <c r="R444" s="81">
        <f>S444</f>
        <v>0</v>
      </c>
      <c r="S444" s="81"/>
      <c r="T444" s="81"/>
      <c r="U444" s="81">
        <f>V444</f>
        <v>0</v>
      </c>
      <c r="V444" s="81"/>
      <c r="W444" s="81"/>
      <c r="X444" s="81">
        <f>Y444+Z444</f>
        <v>0</v>
      </c>
      <c r="Y444" s="81"/>
      <c r="Z444" s="81"/>
      <c r="AA444" s="81"/>
      <c r="AB444" s="81"/>
      <c r="AC444" s="81">
        <f>AD444</f>
        <v>0</v>
      </c>
      <c r="AD444" s="81"/>
      <c r="AE444" s="81"/>
      <c r="AF444" s="81">
        <f>AG444</f>
        <v>0</v>
      </c>
      <c r="AG444" s="81"/>
      <c r="AH444" s="81"/>
    </row>
    <row r="445" spans="1:34" ht="13.5" thickBot="1">
      <c r="A445" s="71"/>
      <c r="B445" s="24"/>
      <c r="C445" s="160" t="s">
        <v>11</v>
      </c>
      <c r="D445" s="82">
        <v>0</v>
      </c>
      <c r="E445" s="83">
        <f>F445+G445</f>
        <v>0</v>
      </c>
      <c r="F445" s="83"/>
      <c r="G445" s="83"/>
      <c r="H445" s="83"/>
      <c r="I445" s="83"/>
      <c r="J445" s="83">
        <f>K445+L445</f>
        <v>0</v>
      </c>
      <c r="K445" s="83"/>
      <c r="L445" s="83"/>
      <c r="M445" s="83"/>
      <c r="N445" s="83"/>
      <c r="O445" s="81">
        <f>P445</f>
        <v>0</v>
      </c>
      <c r="P445" s="83"/>
      <c r="Q445" s="83"/>
      <c r="R445" s="81">
        <f>S445</f>
        <v>0</v>
      </c>
      <c r="S445" s="81"/>
      <c r="T445" s="81"/>
      <c r="U445" s="81">
        <f>V445</f>
        <v>0</v>
      </c>
      <c r="V445" s="81"/>
      <c r="W445" s="81"/>
      <c r="X445" s="81">
        <f>Y445+Z445</f>
        <v>0</v>
      </c>
      <c r="Y445" s="81"/>
      <c r="Z445" s="81"/>
      <c r="AA445" s="81"/>
      <c r="AB445" s="81"/>
      <c r="AC445" s="81">
        <f>AD445</f>
        <v>0</v>
      </c>
      <c r="AD445" s="81"/>
      <c r="AE445" s="81"/>
      <c r="AF445" s="81">
        <f>AG445</f>
        <v>0</v>
      </c>
      <c r="AG445" s="81"/>
      <c r="AH445" s="81"/>
    </row>
    <row r="446" spans="1:34" ht="12.75">
      <c r="A446" s="71"/>
      <c r="B446" s="24"/>
      <c r="C446" s="158" t="s">
        <v>27</v>
      </c>
      <c r="D446" s="79">
        <v>0</v>
      </c>
      <c r="E446" s="81">
        <f>F446+G446</f>
        <v>0</v>
      </c>
      <c r="F446" s="81"/>
      <c r="G446" s="81"/>
      <c r="H446" s="81"/>
      <c r="I446" s="81"/>
      <c r="J446" s="81">
        <f t="shared" si="83"/>
        <v>0</v>
      </c>
      <c r="K446" s="81"/>
      <c r="L446" s="81"/>
      <c r="M446" s="81"/>
      <c r="N446" s="81"/>
      <c r="O446" s="81">
        <v>0</v>
      </c>
      <c r="P446" s="81"/>
      <c r="Q446" s="81">
        <v>0</v>
      </c>
      <c r="R446" s="81">
        <f>S446</f>
        <v>0</v>
      </c>
      <c r="S446" s="81"/>
      <c r="T446" s="81"/>
      <c r="U446" s="81">
        <f>V446</f>
        <v>0</v>
      </c>
      <c r="V446" s="81"/>
      <c r="W446" s="81"/>
      <c r="X446" s="81">
        <f>Y446+Z446</f>
        <v>0</v>
      </c>
      <c r="Y446" s="81"/>
      <c r="Z446" s="81"/>
      <c r="AA446" s="81"/>
      <c r="AB446" s="81"/>
      <c r="AC446" s="81">
        <f>AD446</f>
        <v>0</v>
      </c>
      <c r="AD446" s="81"/>
      <c r="AE446" s="81"/>
      <c r="AF446" s="81">
        <f>AG446</f>
        <v>0</v>
      </c>
      <c r="AG446" s="81"/>
      <c r="AH446" s="81"/>
    </row>
    <row r="447" spans="1:34" ht="13.5" thickBot="1">
      <c r="A447" s="55"/>
      <c r="B447" s="45"/>
      <c r="C447" s="280" t="s">
        <v>11</v>
      </c>
      <c r="D447" s="281">
        <v>0</v>
      </c>
      <c r="E447" s="282">
        <f>F447+G447</f>
        <v>0</v>
      </c>
      <c r="F447" s="282"/>
      <c r="G447" s="282"/>
      <c r="H447" s="282"/>
      <c r="I447" s="282"/>
      <c r="J447" s="282">
        <f t="shared" si="83"/>
        <v>0</v>
      </c>
      <c r="K447" s="282"/>
      <c r="L447" s="282"/>
      <c r="M447" s="282"/>
      <c r="N447" s="282"/>
      <c r="O447" s="282">
        <v>0</v>
      </c>
      <c r="P447" s="282"/>
      <c r="Q447" s="282">
        <v>0</v>
      </c>
      <c r="R447" s="282">
        <f>S447</f>
        <v>0</v>
      </c>
      <c r="S447" s="282"/>
      <c r="T447" s="282"/>
      <c r="U447" s="282">
        <f>V447</f>
        <v>0</v>
      </c>
      <c r="V447" s="282"/>
      <c r="W447" s="282"/>
      <c r="X447" s="282">
        <f>Y447+Z447</f>
        <v>0</v>
      </c>
      <c r="Y447" s="282"/>
      <c r="Z447" s="282"/>
      <c r="AA447" s="282"/>
      <c r="AB447" s="282"/>
      <c r="AC447" s="282">
        <f>AD447</f>
        <v>0</v>
      </c>
      <c r="AD447" s="282"/>
      <c r="AE447" s="282"/>
      <c r="AF447" s="282">
        <f>AG447</f>
        <v>0</v>
      </c>
      <c r="AG447" s="282"/>
      <c r="AH447" s="272"/>
    </row>
    <row r="448" spans="1:34" ht="15">
      <c r="A448" s="283" t="s">
        <v>31</v>
      </c>
      <c r="B448" s="284" t="s">
        <v>244</v>
      </c>
      <c r="C448" s="285" t="s">
        <v>27</v>
      </c>
      <c r="D448" s="286">
        <f>D450+D452+D454+D456+D458+D460+D462+D464+D466+D468+D470+D472+D474+D476+D478</f>
        <v>105</v>
      </c>
      <c r="E448" s="286">
        <f>E450+E514+E522+E538</f>
        <v>0</v>
      </c>
      <c r="F448" s="286">
        <f>F450+F514+F522+F538</f>
        <v>0</v>
      </c>
      <c r="G448" s="286">
        <f>G450+G514+G522+G538</f>
        <v>0</v>
      </c>
      <c r="H448" s="286">
        <f>H450+H514+H522+H538</f>
        <v>0</v>
      </c>
      <c r="I448" s="286">
        <f>I450+I514+I522+I538</f>
        <v>0</v>
      </c>
      <c r="J448" s="286">
        <f>K448+L448</f>
        <v>105</v>
      </c>
      <c r="K448" s="286">
        <f>K450+K452+K454+K456+K458+K460+K462+K464</f>
        <v>69</v>
      </c>
      <c r="L448" s="286">
        <f>L466+L468+L470+L472+L474+L476+L478</f>
        <v>36</v>
      </c>
      <c r="M448" s="286">
        <f aca="true" t="shared" si="111" ref="M448:AH448">M450+M514+M522+M538</f>
        <v>0</v>
      </c>
      <c r="N448" s="286">
        <f t="shared" si="111"/>
        <v>0</v>
      </c>
      <c r="O448" s="286">
        <f t="shared" si="111"/>
        <v>0</v>
      </c>
      <c r="P448" s="286">
        <f t="shared" si="111"/>
        <v>0</v>
      </c>
      <c r="Q448" s="286">
        <f t="shared" si="111"/>
        <v>0</v>
      </c>
      <c r="R448" s="286">
        <f t="shared" si="111"/>
        <v>0</v>
      </c>
      <c r="S448" s="286">
        <f t="shared" si="111"/>
        <v>0</v>
      </c>
      <c r="T448" s="286">
        <f t="shared" si="111"/>
        <v>0</v>
      </c>
      <c r="U448" s="286">
        <f t="shared" si="111"/>
        <v>0</v>
      </c>
      <c r="V448" s="286">
        <f t="shared" si="111"/>
        <v>0</v>
      </c>
      <c r="W448" s="286">
        <f t="shared" si="111"/>
        <v>0</v>
      </c>
      <c r="X448" s="286">
        <f t="shared" si="111"/>
        <v>0</v>
      </c>
      <c r="Y448" s="286">
        <f t="shared" si="111"/>
        <v>0</v>
      </c>
      <c r="Z448" s="286">
        <f t="shared" si="111"/>
        <v>0</v>
      </c>
      <c r="AA448" s="286">
        <f t="shared" si="111"/>
        <v>0</v>
      </c>
      <c r="AB448" s="286">
        <f t="shared" si="111"/>
        <v>0</v>
      </c>
      <c r="AC448" s="286">
        <f t="shared" si="111"/>
        <v>0</v>
      </c>
      <c r="AD448" s="286">
        <f t="shared" si="111"/>
        <v>0</v>
      </c>
      <c r="AE448" s="286">
        <f t="shared" si="111"/>
        <v>0</v>
      </c>
      <c r="AF448" s="286">
        <f t="shared" si="111"/>
        <v>0</v>
      </c>
      <c r="AG448" s="286">
        <f t="shared" si="111"/>
        <v>0</v>
      </c>
      <c r="AH448" s="286">
        <f t="shared" si="111"/>
        <v>0</v>
      </c>
    </row>
    <row r="449" spans="1:34" ht="15.75" thickBot="1">
      <c r="A449" s="287"/>
      <c r="B449" s="288" t="s">
        <v>67</v>
      </c>
      <c r="C449" s="289" t="s">
        <v>11</v>
      </c>
      <c r="D449" s="290">
        <f>D451+D453+D455+D457+D459+D461+D463+D465+D467+D469+D471+D473+D475+D477+D479</f>
        <v>1230.73</v>
      </c>
      <c r="E449" s="290">
        <f>E451+E521+E523+E539</f>
        <v>0</v>
      </c>
      <c r="F449" s="290">
        <f>F451+F521+F523+F539</f>
        <v>0</v>
      </c>
      <c r="G449" s="290">
        <f>G451+G521+G523+G539</f>
        <v>0</v>
      </c>
      <c r="H449" s="290">
        <f>H451+H521+H523+H539</f>
        <v>0</v>
      </c>
      <c r="I449" s="290">
        <f>I451+I521+I523+I539</f>
        <v>0</v>
      </c>
      <c r="J449" s="290">
        <f>K449</f>
        <v>629</v>
      </c>
      <c r="K449" s="290">
        <f>K451+K453+K455+K457+K459+K461+K463+K465</f>
        <v>629</v>
      </c>
      <c r="L449" s="290">
        <f>L467+L469+L471+L473+L475+L477+L479</f>
        <v>601.73</v>
      </c>
      <c r="M449" s="290">
        <f aca="true" t="shared" si="112" ref="M449:AH449">M451+M521+M523+M539</f>
        <v>0</v>
      </c>
      <c r="N449" s="290">
        <f t="shared" si="112"/>
        <v>0</v>
      </c>
      <c r="O449" s="290">
        <f t="shared" si="112"/>
        <v>0</v>
      </c>
      <c r="P449" s="290">
        <f t="shared" si="112"/>
        <v>0</v>
      </c>
      <c r="Q449" s="290">
        <f t="shared" si="112"/>
        <v>0</v>
      </c>
      <c r="R449" s="290">
        <f t="shared" si="112"/>
        <v>0</v>
      </c>
      <c r="S449" s="290">
        <f t="shared" si="112"/>
        <v>0</v>
      </c>
      <c r="T449" s="290">
        <f t="shared" si="112"/>
        <v>0</v>
      </c>
      <c r="U449" s="290">
        <f t="shared" si="112"/>
        <v>0</v>
      </c>
      <c r="V449" s="290">
        <f t="shared" si="112"/>
        <v>0</v>
      </c>
      <c r="W449" s="290">
        <f t="shared" si="112"/>
        <v>0</v>
      </c>
      <c r="X449" s="290">
        <f t="shared" si="112"/>
        <v>0</v>
      </c>
      <c r="Y449" s="290">
        <f t="shared" si="112"/>
        <v>0</v>
      </c>
      <c r="Z449" s="290">
        <f t="shared" si="112"/>
        <v>0</v>
      </c>
      <c r="AA449" s="290">
        <f t="shared" si="112"/>
        <v>0</v>
      </c>
      <c r="AB449" s="290">
        <f t="shared" si="112"/>
        <v>0</v>
      </c>
      <c r="AC449" s="290">
        <f t="shared" si="112"/>
        <v>0</v>
      </c>
      <c r="AD449" s="290">
        <f t="shared" si="112"/>
        <v>0</v>
      </c>
      <c r="AE449" s="290">
        <f t="shared" si="112"/>
        <v>0</v>
      </c>
      <c r="AF449" s="290">
        <f t="shared" si="112"/>
        <v>0</v>
      </c>
      <c r="AG449" s="290">
        <f t="shared" si="112"/>
        <v>0</v>
      </c>
      <c r="AH449" s="290">
        <f t="shared" si="112"/>
        <v>0</v>
      </c>
    </row>
    <row r="450" spans="1:34" ht="12.75">
      <c r="A450" s="71" t="s">
        <v>62</v>
      </c>
      <c r="B450" s="24" t="s">
        <v>327</v>
      </c>
      <c r="C450" s="158" t="s">
        <v>27</v>
      </c>
      <c r="D450" s="79">
        <f t="shared" si="82"/>
        <v>9</v>
      </c>
      <c r="E450" s="81">
        <f>F450+G450</f>
        <v>0</v>
      </c>
      <c r="F450" s="81"/>
      <c r="G450" s="81"/>
      <c r="H450" s="81"/>
      <c r="I450" s="81"/>
      <c r="J450" s="81">
        <f t="shared" si="83"/>
        <v>9</v>
      </c>
      <c r="K450" s="90">
        <v>9</v>
      </c>
      <c r="L450" s="81"/>
      <c r="M450" s="81"/>
      <c r="N450" s="81"/>
      <c r="O450" s="81">
        <f>P450</f>
        <v>0</v>
      </c>
      <c r="P450" s="81"/>
      <c r="Q450" s="81"/>
      <c r="R450" s="81">
        <f>S450</f>
        <v>0</v>
      </c>
      <c r="S450" s="81"/>
      <c r="T450" s="81"/>
      <c r="U450" s="81">
        <f>V450</f>
        <v>0</v>
      </c>
      <c r="V450" s="81"/>
      <c r="W450" s="81"/>
      <c r="X450" s="81">
        <f>Y450+Z450</f>
        <v>0</v>
      </c>
      <c r="Y450" s="81"/>
      <c r="Z450" s="81"/>
      <c r="AA450" s="81"/>
      <c r="AB450" s="81"/>
      <c r="AC450" s="81">
        <f>AD450</f>
        <v>0</v>
      </c>
      <c r="AD450" s="81"/>
      <c r="AE450" s="81"/>
      <c r="AF450" s="81">
        <f>AG450</f>
        <v>0</v>
      </c>
      <c r="AG450" s="81"/>
      <c r="AH450" s="81"/>
    </row>
    <row r="451" spans="1:34" ht="12.75">
      <c r="A451" s="71"/>
      <c r="B451" s="24"/>
      <c r="C451" s="158" t="s">
        <v>11</v>
      </c>
      <c r="D451" s="79">
        <f t="shared" si="82"/>
        <v>121.5</v>
      </c>
      <c r="E451" s="81">
        <f>F451+G451</f>
        <v>0</v>
      </c>
      <c r="F451" s="81"/>
      <c r="G451" s="81"/>
      <c r="H451" s="81"/>
      <c r="I451" s="81"/>
      <c r="J451" s="81">
        <f t="shared" si="83"/>
        <v>121.5</v>
      </c>
      <c r="K451" s="90">
        <v>121.5</v>
      </c>
      <c r="L451" s="81"/>
      <c r="M451" s="81"/>
      <c r="N451" s="81"/>
      <c r="O451" s="81">
        <f>P451</f>
        <v>0</v>
      </c>
      <c r="P451" s="81"/>
      <c r="Q451" s="81"/>
      <c r="R451" s="81">
        <f>S451</f>
        <v>0</v>
      </c>
      <c r="S451" s="81"/>
      <c r="T451" s="81"/>
      <c r="U451" s="81">
        <f>V451</f>
        <v>0</v>
      </c>
      <c r="V451" s="81"/>
      <c r="W451" s="81"/>
      <c r="X451" s="81">
        <f>Y451+Z451</f>
        <v>0</v>
      </c>
      <c r="Y451" s="81"/>
      <c r="Z451" s="81"/>
      <c r="AA451" s="81"/>
      <c r="AB451" s="81"/>
      <c r="AC451" s="81">
        <f>AD451</f>
        <v>0</v>
      </c>
      <c r="AD451" s="81"/>
      <c r="AE451" s="81"/>
      <c r="AF451" s="81">
        <f>AG451</f>
        <v>0</v>
      </c>
      <c r="AG451" s="81"/>
      <c r="AH451" s="81"/>
    </row>
    <row r="452" spans="1:34" ht="12.75">
      <c r="A452" s="71"/>
      <c r="B452" s="24" t="s">
        <v>346</v>
      </c>
      <c r="C452" s="122" t="s">
        <v>27</v>
      </c>
      <c r="D452" s="79">
        <f t="shared" si="82"/>
        <v>8</v>
      </c>
      <c r="E452" s="81"/>
      <c r="F452" s="81"/>
      <c r="G452" s="81"/>
      <c r="H452" s="81"/>
      <c r="I452" s="81"/>
      <c r="J452" s="81">
        <f t="shared" si="83"/>
        <v>8</v>
      </c>
      <c r="K452" s="90">
        <v>8</v>
      </c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</row>
    <row r="453" spans="1:34" ht="12.75">
      <c r="A453" s="71"/>
      <c r="B453" s="24"/>
      <c r="C453" s="124" t="s">
        <v>11</v>
      </c>
      <c r="D453" s="79">
        <f t="shared" si="82"/>
        <v>63.5</v>
      </c>
      <c r="E453" s="81"/>
      <c r="F453" s="81"/>
      <c r="G453" s="81"/>
      <c r="H453" s="81"/>
      <c r="I453" s="81"/>
      <c r="J453" s="81">
        <f t="shared" si="83"/>
        <v>63.5</v>
      </c>
      <c r="K453" s="90">
        <v>63.5</v>
      </c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</row>
    <row r="454" spans="1:34" ht="12.75">
      <c r="A454" s="71"/>
      <c r="B454" s="24" t="s">
        <v>268</v>
      </c>
      <c r="C454" s="158" t="s">
        <v>27</v>
      </c>
      <c r="D454" s="79">
        <f t="shared" si="82"/>
        <v>4</v>
      </c>
      <c r="E454" s="81"/>
      <c r="F454" s="81"/>
      <c r="G454" s="81"/>
      <c r="H454" s="81"/>
      <c r="I454" s="81"/>
      <c r="J454" s="81">
        <f t="shared" si="83"/>
        <v>4</v>
      </c>
      <c r="K454" s="90">
        <v>4</v>
      </c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</row>
    <row r="455" spans="1:34" ht="12.75">
      <c r="A455" s="71"/>
      <c r="B455" s="24"/>
      <c r="C455" s="158" t="s">
        <v>11</v>
      </c>
      <c r="D455" s="79">
        <f t="shared" si="82"/>
        <v>38</v>
      </c>
      <c r="E455" s="81"/>
      <c r="F455" s="81"/>
      <c r="G455" s="81"/>
      <c r="H455" s="81"/>
      <c r="I455" s="81"/>
      <c r="J455" s="81">
        <f t="shared" si="83"/>
        <v>38</v>
      </c>
      <c r="K455" s="90">
        <v>38</v>
      </c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</row>
    <row r="456" spans="1:34" ht="12.75">
      <c r="A456" s="71"/>
      <c r="B456" s="24" t="s">
        <v>287</v>
      </c>
      <c r="C456" s="122" t="s">
        <v>27</v>
      </c>
      <c r="D456" s="79">
        <f t="shared" si="82"/>
        <v>6</v>
      </c>
      <c r="E456" s="81"/>
      <c r="F456" s="81"/>
      <c r="G456" s="81"/>
      <c r="H456" s="81"/>
      <c r="I456" s="81"/>
      <c r="J456" s="81">
        <f t="shared" si="83"/>
        <v>6</v>
      </c>
      <c r="K456" s="90">
        <v>6</v>
      </c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</row>
    <row r="457" spans="1:34" ht="12.75">
      <c r="A457" s="71"/>
      <c r="B457" s="24"/>
      <c r="C457" s="124" t="s">
        <v>11</v>
      </c>
      <c r="D457" s="79">
        <f t="shared" si="82"/>
        <v>57</v>
      </c>
      <c r="E457" s="81"/>
      <c r="F457" s="81"/>
      <c r="G457" s="81"/>
      <c r="H457" s="81"/>
      <c r="I457" s="81"/>
      <c r="J457" s="81">
        <f t="shared" si="83"/>
        <v>57</v>
      </c>
      <c r="K457" s="90">
        <v>57</v>
      </c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</row>
    <row r="458" spans="1:34" ht="12.75">
      <c r="A458" s="71"/>
      <c r="B458" s="24" t="s">
        <v>273</v>
      </c>
      <c r="C458" s="158" t="s">
        <v>27</v>
      </c>
      <c r="D458" s="79">
        <f t="shared" si="82"/>
        <v>14</v>
      </c>
      <c r="E458" s="81"/>
      <c r="F458" s="81"/>
      <c r="G458" s="81"/>
      <c r="H458" s="81"/>
      <c r="I458" s="81"/>
      <c r="J458" s="81">
        <f t="shared" si="83"/>
        <v>14</v>
      </c>
      <c r="K458" s="90">
        <v>14</v>
      </c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</row>
    <row r="459" spans="1:34" ht="12.75">
      <c r="A459" s="71"/>
      <c r="B459" s="24"/>
      <c r="C459" s="158" t="s">
        <v>11</v>
      </c>
      <c r="D459" s="79">
        <f t="shared" si="82"/>
        <v>133</v>
      </c>
      <c r="E459" s="81"/>
      <c r="F459" s="81"/>
      <c r="G459" s="81"/>
      <c r="H459" s="81"/>
      <c r="I459" s="81"/>
      <c r="J459" s="81">
        <f t="shared" si="83"/>
        <v>133</v>
      </c>
      <c r="K459" s="90">
        <v>133</v>
      </c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</row>
    <row r="460" spans="1:34" ht="12.75">
      <c r="A460" s="71"/>
      <c r="B460" s="24" t="s">
        <v>347</v>
      </c>
      <c r="C460" s="122" t="s">
        <v>27</v>
      </c>
      <c r="D460" s="79">
        <f t="shared" si="82"/>
        <v>15</v>
      </c>
      <c r="E460" s="81"/>
      <c r="F460" s="81"/>
      <c r="G460" s="81"/>
      <c r="H460" s="81"/>
      <c r="I460" s="81"/>
      <c r="J460" s="81">
        <f t="shared" si="83"/>
        <v>15</v>
      </c>
      <c r="K460" s="90">
        <v>15</v>
      </c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</row>
    <row r="461" spans="1:34" ht="12.75">
      <c r="A461" s="71"/>
      <c r="B461" s="24"/>
      <c r="C461" s="124" t="s">
        <v>11</v>
      </c>
      <c r="D461" s="79">
        <f t="shared" si="82"/>
        <v>111.25</v>
      </c>
      <c r="E461" s="81"/>
      <c r="F461" s="81"/>
      <c r="G461" s="81"/>
      <c r="H461" s="81"/>
      <c r="I461" s="81"/>
      <c r="J461" s="81">
        <f t="shared" si="83"/>
        <v>111.25</v>
      </c>
      <c r="K461" s="90">
        <v>111.25</v>
      </c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</row>
    <row r="462" spans="1:34" ht="12.75">
      <c r="A462" s="71"/>
      <c r="B462" s="24" t="s">
        <v>348</v>
      </c>
      <c r="C462" s="158" t="s">
        <v>27</v>
      </c>
      <c r="D462" s="79">
        <f t="shared" si="82"/>
        <v>10</v>
      </c>
      <c r="E462" s="81"/>
      <c r="F462" s="81"/>
      <c r="G462" s="81"/>
      <c r="H462" s="81"/>
      <c r="I462" s="81"/>
      <c r="J462" s="81">
        <f t="shared" si="83"/>
        <v>10</v>
      </c>
      <c r="K462" s="90">
        <v>10</v>
      </c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</row>
    <row r="463" spans="1:34" ht="12.75">
      <c r="A463" s="71"/>
      <c r="B463" s="24"/>
      <c r="C463" s="158" t="s">
        <v>11</v>
      </c>
      <c r="D463" s="79">
        <f t="shared" si="82"/>
        <v>95</v>
      </c>
      <c r="E463" s="81"/>
      <c r="F463" s="81"/>
      <c r="G463" s="81"/>
      <c r="H463" s="81"/>
      <c r="I463" s="81"/>
      <c r="J463" s="81">
        <f t="shared" si="83"/>
        <v>95</v>
      </c>
      <c r="K463" s="90">
        <v>95</v>
      </c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</row>
    <row r="464" spans="1:34" ht="12.75">
      <c r="A464" s="71"/>
      <c r="B464" s="24" t="s">
        <v>351</v>
      </c>
      <c r="C464" s="158" t="s">
        <v>27</v>
      </c>
      <c r="D464" s="79">
        <f t="shared" si="82"/>
        <v>3</v>
      </c>
      <c r="E464" s="81"/>
      <c r="F464" s="81"/>
      <c r="G464" s="81"/>
      <c r="H464" s="81"/>
      <c r="I464" s="81"/>
      <c r="J464" s="81">
        <f t="shared" si="83"/>
        <v>3</v>
      </c>
      <c r="K464" s="90">
        <v>3</v>
      </c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</row>
    <row r="465" spans="1:34" ht="12.75">
      <c r="A465" s="71"/>
      <c r="B465" s="24"/>
      <c r="C465" s="158" t="s">
        <v>11</v>
      </c>
      <c r="D465" s="79">
        <f t="shared" si="82"/>
        <v>9.75</v>
      </c>
      <c r="E465" s="81"/>
      <c r="F465" s="81"/>
      <c r="G465" s="81"/>
      <c r="H465" s="81"/>
      <c r="I465" s="81"/>
      <c r="J465" s="81">
        <f t="shared" si="83"/>
        <v>9.75</v>
      </c>
      <c r="K465" s="90">
        <v>9.75</v>
      </c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</row>
    <row r="466" spans="1:34" ht="12.75">
      <c r="A466" s="71"/>
      <c r="B466" s="24" t="s">
        <v>253</v>
      </c>
      <c r="C466" s="158" t="s">
        <v>27</v>
      </c>
      <c r="D466" s="79">
        <f t="shared" si="82"/>
        <v>4</v>
      </c>
      <c r="E466" s="81"/>
      <c r="F466" s="81"/>
      <c r="G466" s="81"/>
      <c r="H466" s="81"/>
      <c r="I466" s="81"/>
      <c r="J466" s="81">
        <f t="shared" si="83"/>
        <v>4</v>
      </c>
      <c r="K466" s="90"/>
      <c r="L466" s="90">
        <v>4</v>
      </c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</row>
    <row r="467" spans="1:34" ht="12.75">
      <c r="A467" s="71"/>
      <c r="B467" s="24"/>
      <c r="C467" s="158" t="s">
        <v>11</v>
      </c>
      <c r="D467" s="79">
        <f t="shared" si="82"/>
        <v>38.46</v>
      </c>
      <c r="E467" s="81"/>
      <c r="F467" s="81"/>
      <c r="G467" s="81"/>
      <c r="H467" s="81"/>
      <c r="I467" s="81"/>
      <c r="J467" s="81">
        <f t="shared" si="83"/>
        <v>38.46</v>
      </c>
      <c r="K467" s="90"/>
      <c r="L467" s="90">
        <v>38.46</v>
      </c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</row>
    <row r="468" spans="1:34" ht="12.75">
      <c r="A468" s="71"/>
      <c r="B468" s="24" t="s">
        <v>352</v>
      </c>
      <c r="C468" s="158" t="s">
        <v>27</v>
      </c>
      <c r="D468" s="79">
        <f t="shared" si="82"/>
        <v>2</v>
      </c>
      <c r="E468" s="81"/>
      <c r="F468" s="81"/>
      <c r="G468" s="81"/>
      <c r="H468" s="81"/>
      <c r="I468" s="81"/>
      <c r="J468" s="81">
        <f t="shared" si="83"/>
        <v>2</v>
      </c>
      <c r="K468" s="90"/>
      <c r="L468" s="90">
        <v>2</v>
      </c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</row>
    <row r="469" spans="1:34" ht="12.75">
      <c r="A469" s="71"/>
      <c r="B469" s="24"/>
      <c r="C469" s="158" t="s">
        <v>11</v>
      </c>
      <c r="D469" s="79">
        <f t="shared" si="82"/>
        <v>21.69</v>
      </c>
      <c r="E469" s="81"/>
      <c r="F469" s="81"/>
      <c r="G469" s="81"/>
      <c r="H469" s="81"/>
      <c r="I469" s="81"/>
      <c r="J469" s="81">
        <f t="shared" si="83"/>
        <v>21.69</v>
      </c>
      <c r="K469" s="90"/>
      <c r="L469" s="90">
        <v>21.69</v>
      </c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</row>
    <row r="470" spans="1:34" ht="12.75">
      <c r="A470" s="71"/>
      <c r="B470" s="24" t="s">
        <v>334</v>
      </c>
      <c r="C470" s="158" t="s">
        <v>27</v>
      </c>
      <c r="D470" s="79">
        <f t="shared" si="82"/>
        <v>6</v>
      </c>
      <c r="E470" s="81"/>
      <c r="F470" s="81"/>
      <c r="G470" s="81"/>
      <c r="H470" s="81"/>
      <c r="I470" s="81"/>
      <c r="J470" s="81">
        <f t="shared" si="83"/>
        <v>6</v>
      </c>
      <c r="K470" s="90"/>
      <c r="L470" s="90">
        <v>6</v>
      </c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</row>
    <row r="471" spans="1:34" ht="12.75">
      <c r="A471" s="71"/>
      <c r="B471" s="24"/>
      <c r="C471" s="158" t="s">
        <v>11</v>
      </c>
      <c r="D471" s="79">
        <f t="shared" si="82"/>
        <v>136.48</v>
      </c>
      <c r="E471" s="81"/>
      <c r="F471" s="81"/>
      <c r="G471" s="81"/>
      <c r="H471" s="81"/>
      <c r="I471" s="81"/>
      <c r="J471" s="81">
        <f t="shared" si="83"/>
        <v>136.48</v>
      </c>
      <c r="K471" s="90"/>
      <c r="L471" s="90">
        <v>136.48</v>
      </c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</row>
    <row r="472" spans="1:34" ht="12.75">
      <c r="A472" s="71"/>
      <c r="B472" s="24" t="s">
        <v>353</v>
      </c>
      <c r="C472" s="158" t="s">
        <v>27</v>
      </c>
      <c r="D472" s="79">
        <f t="shared" si="82"/>
        <v>2</v>
      </c>
      <c r="E472" s="81"/>
      <c r="F472" s="81"/>
      <c r="G472" s="81"/>
      <c r="H472" s="81"/>
      <c r="I472" s="81"/>
      <c r="J472" s="81">
        <f t="shared" si="83"/>
        <v>2</v>
      </c>
      <c r="K472" s="90"/>
      <c r="L472" s="90">
        <v>2</v>
      </c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</row>
    <row r="473" spans="1:34" ht="12.75">
      <c r="A473" s="71"/>
      <c r="B473" s="24"/>
      <c r="C473" s="158" t="s">
        <v>11</v>
      </c>
      <c r="D473" s="79">
        <f t="shared" si="82"/>
        <v>17.81</v>
      </c>
      <c r="E473" s="81"/>
      <c r="F473" s="81"/>
      <c r="G473" s="81"/>
      <c r="H473" s="81"/>
      <c r="I473" s="81"/>
      <c r="J473" s="81">
        <f t="shared" si="83"/>
        <v>17.81</v>
      </c>
      <c r="K473" s="90"/>
      <c r="L473" s="90">
        <v>17.81</v>
      </c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</row>
    <row r="474" spans="1:34" ht="12.75">
      <c r="A474" s="71"/>
      <c r="B474" s="24" t="s">
        <v>354</v>
      </c>
      <c r="C474" s="158" t="s">
        <v>27</v>
      </c>
      <c r="D474" s="79">
        <f t="shared" si="82"/>
        <v>6</v>
      </c>
      <c r="E474" s="81"/>
      <c r="F474" s="81"/>
      <c r="G474" s="81"/>
      <c r="H474" s="81"/>
      <c r="I474" s="81"/>
      <c r="J474" s="81">
        <f t="shared" si="83"/>
        <v>6</v>
      </c>
      <c r="K474" s="90"/>
      <c r="L474" s="90">
        <v>6</v>
      </c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</row>
    <row r="475" spans="1:34" ht="12.75">
      <c r="A475" s="71"/>
      <c r="B475" s="24"/>
      <c r="C475" s="158" t="s">
        <v>11</v>
      </c>
      <c r="D475" s="79">
        <f t="shared" si="82"/>
        <v>142.85</v>
      </c>
      <c r="E475" s="81"/>
      <c r="F475" s="81"/>
      <c r="G475" s="81"/>
      <c r="H475" s="81"/>
      <c r="I475" s="81"/>
      <c r="J475" s="81">
        <f t="shared" si="83"/>
        <v>142.85</v>
      </c>
      <c r="K475" s="90"/>
      <c r="L475" s="90">
        <v>142.85</v>
      </c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</row>
    <row r="476" spans="1:34" ht="12.75">
      <c r="A476" s="71"/>
      <c r="B476" s="24" t="s">
        <v>277</v>
      </c>
      <c r="C476" s="158" t="s">
        <v>27</v>
      </c>
      <c r="D476" s="79">
        <f t="shared" si="82"/>
        <v>10</v>
      </c>
      <c r="E476" s="81"/>
      <c r="F476" s="81"/>
      <c r="G476" s="81"/>
      <c r="H476" s="81"/>
      <c r="I476" s="81"/>
      <c r="J476" s="81">
        <f t="shared" si="83"/>
        <v>10</v>
      </c>
      <c r="K476" s="90"/>
      <c r="L476" s="90">
        <v>10</v>
      </c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</row>
    <row r="477" spans="1:34" ht="12.75">
      <c r="A477" s="71"/>
      <c r="B477" s="24"/>
      <c r="C477" s="158" t="s">
        <v>11</v>
      </c>
      <c r="D477" s="79">
        <f t="shared" si="82"/>
        <v>76.08</v>
      </c>
      <c r="E477" s="81"/>
      <c r="F477" s="81"/>
      <c r="G477" s="81"/>
      <c r="H477" s="81"/>
      <c r="I477" s="81"/>
      <c r="J477" s="81">
        <f t="shared" si="83"/>
        <v>76.08</v>
      </c>
      <c r="K477" s="90"/>
      <c r="L477" s="90">
        <v>76.08</v>
      </c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</row>
    <row r="478" spans="1:34" ht="12.75">
      <c r="A478" s="71"/>
      <c r="B478" s="24" t="s">
        <v>359</v>
      </c>
      <c r="C478" s="158" t="s">
        <v>27</v>
      </c>
      <c r="D478" s="79">
        <f t="shared" si="82"/>
        <v>6</v>
      </c>
      <c r="E478" s="81"/>
      <c r="F478" s="81"/>
      <c r="G478" s="81"/>
      <c r="H478" s="81"/>
      <c r="I478" s="81"/>
      <c r="J478" s="81">
        <f t="shared" si="83"/>
        <v>6</v>
      </c>
      <c r="K478" s="90"/>
      <c r="L478" s="81">
        <v>6</v>
      </c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</row>
    <row r="479" spans="1:34" ht="12.75">
      <c r="A479" s="71"/>
      <c r="B479" s="24"/>
      <c r="C479" s="158" t="s">
        <v>11</v>
      </c>
      <c r="D479" s="79">
        <f t="shared" si="82"/>
        <v>168.36</v>
      </c>
      <c r="E479" s="81"/>
      <c r="F479" s="81"/>
      <c r="G479" s="81"/>
      <c r="H479" s="81"/>
      <c r="I479" s="81"/>
      <c r="J479" s="81">
        <f t="shared" si="83"/>
        <v>168.36</v>
      </c>
      <c r="K479" s="90"/>
      <c r="L479" s="81">
        <v>168.36</v>
      </c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</row>
    <row r="480" spans="1:34" ht="12.75">
      <c r="A480" s="71"/>
      <c r="B480" s="24"/>
      <c r="C480" s="122" t="s">
        <v>27</v>
      </c>
      <c r="D480" s="79">
        <f t="shared" si="82"/>
        <v>0</v>
      </c>
      <c r="E480" s="81"/>
      <c r="F480" s="81"/>
      <c r="G480" s="81"/>
      <c r="H480" s="81"/>
      <c r="I480" s="81"/>
      <c r="J480" s="81">
        <f t="shared" si="83"/>
        <v>0</v>
      </c>
      <c r="K480" s="90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</row>
    <row r="481" spans="1:34" ht="13.5" thickBot="1">
      <c r="A481" s="71"/>
      <c r="B481" s="24"/>
      <c r="C481" s="124" t="s">
        <v>11</v>
      </c>
      <c r="D481" s="79">
        <f t="shared" si="82"/>
        <v>0</v>
      </c>
      <c r="E481" s="81"/>
      <c r="F481" s="81"/>
      <c r="G481" s="81"/>
      <c r="H481" s="81"/>
      <c r="I481" s="81"/>
      <c r="J481" s="81">
        <f t="shared" si="83"/>
        <v>0</v>
      </c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</row>
    <row r="482" spans="1:34" ht="15.75" thickBot="1">
      <c r="A482" s="283" t="s">
        <v>31</v>
      </c>
      <c r="B482" s="284" t="s">
        <v>349</v>
      </c>
      <c r="C482" s="285" t="s">
        <v>27</v>
      </c>
      <c r="D482" s="286">
        <f>D484+D486+D488+D490+D492+D494+D496+D498+D500+D502+D504+D506+D508+D510+D512+D514+D516+D518+D520+D522+D524+D526+D528+D530</f>
        <v>89</v>
      </c>
      <c r="E482" s="286">
        <f aca="true" t="shared" si="113" ref="E482:I483">E484+E552+E554+E556</f>
        <v>0</v>
      </c>
      <c r="F482" s="286">
        <f t="shared" si="113"/>
        <v>0</v>
      </c>
      <c r="G482" s="286">
        <f t="shared" si="113"/>
        <v>0</v>
      </c>
      <c r="H482" s="286">
        <f t="shared" si="113"/>
        <v>0</v>
      </c>
      <c r="I482" s="286">
        <f t="shared" si="113"/>
        <v>0</v>
      </c>
      <c r="J482" s="286">
        <f>K482+L482</f>
        <v>85</v>
      </c>
      <c r="K482" s="286">
        <f>K484+K486+K488+K490+K492+K494+K496+K498+K500+K502+K504+K506+K508+K510+K512+K514+K516+K518+K520+K522+K538</f>
        <v>0</v>
      </c>
      <c r="L482" s="286">
        <f>L484+L486+L488+L490+L494+L496+L498+L500+L502+L504+L506+L508+L510+L512+L514+L516+L518+L520+L522+L524+L526+L528+L530</f>
        <v>85</v>
      </c>
      <c r="M482" s="286">
        <f aca="true" t="shared" si="114" ref="M482:AH482">M484+M552+M554+M556</f>
        <v>0</v>
      </c>
      <c r="N482" s="286">
        <f t="shared" si="114"/>
        <v>0</v>
      </c>
      <c r="O482" s="286">
        <f>P482+Q482</f>
        <v>4</v>
      </c>
      <c r="P482" s="286">
        <f t="shared" si="114"/>
        <v>0</v>
      </c>
      <c r="Q482" s="286">
        <f>Q492</f>
        <v>4</v>
      </c>
      <c r="R482" s="286">
        <f t="shared" si="114"/>
        <v>0</v>
      </c>
      <c r="S482" s="286">
        <f t="shared" si="114"/>
        <v>0</v>
      </c>
      <c r="T482" s="286">
        <f t="shared" si="114"/>
        <v>0</v>
      </c>
      <c r="U482" s="286">
        <f t="shared" si="114"/>
        <v>0</v>
      </c>
      <c r="V482" s="286">
        <f t="shared" si="114"/>
        <v>0</v>
      </c>
      <c r="W482" s="286">
        <f t="shared" si="114"/>
        <v>0</v>
      </c>
      <c r="X482" s="286">
        <f t="shared" si="114"/>
        <v>0</v>
      </c>
      <c r="Y482" s="286">
        <f t="shared" si="114"/>
        <v>0</v>
      </c>
      <c r="Z482" s="286">
        <f t="shared" si="114"/>
        <v>0</v>
      </c>
      <c r="AA482" s="286">
        <f t="shared" si="114"/>
        <v>0</v>
      </c>
      <c r="AB482" s="286">
        <f t="shared" si="114"/>
        <v>0</v>
      </c>
      <c r="AC482" s="286">
        <f t="shared" si="114"/>
        <v>0</v>
      </c>
      <c r="AD482" s="286">
        <f t="shared" si="114"/>
        <v>0</v>
      </c>
      <c r="AE482" s="286">
        <f t="shared" si="114"/>
        <v>0</v>
      </c>
      <c r="AF482" s="286">
        <f t="shared" si="114"/>
        <v>0</v>
      </c>
      <c r="AG482" s="286">
        <f t="shared" si="114"/>
        <v>0</v>
      </c>
      <c r="AH482" s="286">
        <f t="shared" si="114"/>
        <v>0</v>
      </c>
    </row>
    <row r="483" spans="1:34" ht="15.75" thickBot="1">
      <c r="A483" s="287"/>
      <c r="B483" s="288" t="s">
        <v>350</v>
      </c>
      <c r="C483" s="289" t="s">
        <v>11</v>
      </c>
      <c r="D483" s="286">
        <f>D485+D487+D489+D491+D493+D495+D497+D499+D501+D503+D505+D507+D509+D511+D513+D515+D517+D519+D521+D523+D525+D527+D529+D531</f>
        <v>4168.74</v>
      </c>
      <c r="E483" s="290">
        <f t="shared" si="113"/>
        <v>0</v>
      </c>
      <c r="F483" s="290">
        <f t="shared" si="113"/>
        <v>0</v>
      </c>
      <c r="G483" s="290">
        <f t="shared" si="113"/>
        <v>0</v>
      </c>
      <c r="H483" s="290">
        <f t="shared" si="113"/>
        <v>0</v>
      </c>
      <c r="I483" s="290">
        <f t="shared" si="113"/>
        <v>0</v>
      </c>
      <c r="J483" s="286">
        <f>K483+L483</f>
        <v>3952.28</v>
      </c>
      <c r="K483" s="290">
        <f>K485+K487+K489+K491+K493+K495+K497+K499+K501+K503+K505+K507+K509+K511+K513+K515+K517+K519+K521+K523+K539</f>
        <v>0</v>
      </c>
      <c r="L483" s="290">
        <f>L485+L487+L489+L491+L495+L497+L499+L501+L503+L505+L507+L509+L511+L513+L515+L517+L519+L521+L523+L525+L527+L529+L531</f>
        <v>3952.28</v>
      </c>
      <c r="M483" s="290">
        <f aca="true" t="shared" si="115" ref="M483:AH483">M485+M553+M555+M557</f>
        <v>0</v>
      </c>
      <c r="N483" s="290">
        <f t="shared" si="115"/>
        <v>0</v>
      </c>
      <c r="O483" s="290">
        <f>P483+Q483</f>
        <v>216.46</v>
      </c>
      <c r="P483" s="290">
        <f t="shared" si="115"/>
        <v>0</v>
      </c>
      <c r="Q483" s="290">
        <f>Q493</f>
        <v>216.46</v>
      </c>
      <c r="R483" s="290">
        <f t="shared" si="115"/>
        <v>0</v>
      </c>
      <c r="S483" s="290">
        <f t="shared" si="115"/>
        <v>0</v>
      </c>
      <c r="T483" s="290">
        <f t="shared" si="115"/>
        <v>0</v>
      </c>
      <c r="U483" s="290">
        <f t="shared" si="115"/>
        <v>0</v>
      </c>
      <c r="V483" s="290">
        <f t="shared" si="115"/>
        <v>0</v>
      </c>
      <c r="W483" s="290">
        <f t="shared" si="115"/>
        <v>0</v>
      </c>
      <c r="X483" s="290">
        <f t="shared" si="115"/>
        <v>0</v>
      </c>
      <c r="Y483" s="290">
        <f t="shared" si="115"/>
        <v>0</v>
      </c>
      <c r="Z483" s="290">
        <f t="shared" si="115"/>
        <v>0</v>
      </c>
      <c r="AA483" s="290">
        <f t="shared" si="115"/>
        <v>0</v>
      </c>
      <c r="AB483" s="290">
        <f t="shared" si="115"/>
        <v>0</v>
      </c>
      <c r="AC483" s="290">
        <f t="shared" si="115"/>
        <v>0</v>
      </c>
      <c r="AD483" s="290">
        <f t="shared" si="115"/>
        <v>0</v>
      </c>
      <c r="AE483" s="290">
        <f t="shared" si="115"/>
        <v>0</v>
      </c>
      <c r="AF483" s="290">
        <f t="shared" si="115"/>
        <v>0</v>
      </c>
      <c r="AG483" s="290">
        <f t="shared" si="115"/>
        <v>0</v>
      </c>
      <c r="AH483" s="290">
        <f t="shared" si="115"/>
        <v>0</v>
      </c>
    </row>
    <row r="484" spans="1:34" ht="12.75">
      <c r="A484" s="71" t="s">
        <v>62</v>
      </c>
      <c r="B484" s="24" t="s">
        <v>355</v>
      </c>
      <c r="C484" s="158" t="s">
        <v>27</v>
      </c>
      <c r="D484" s="79">
        <f aca="true" t="shared" si="116" ref="D484:D539">E484+J484+O484+R484+U484+X484+AC484+AF484</f>
        <v>10</v>
      </c>
      <c r="E484" s="81">
        <f>F484+G484</f>
        <v>0</v>
      </c>
      <c r="F484" s="81"/>
      <c r="G484" s="81"/>
      <c r="H484" s="81"/>
      <c r="I484" s="81"/>
      <c r="J484" s="81">
        <f aca="true" t="shared" si="117" ref="J484:J539">K484+L484</f>
        <v>10</v>
      </c>
      <c r="K484" s="81"/>
      <c r="L484" s="90">
        <v>10</v>
      </c>
      <c r="M484" s="81"/>
      <c r="N484" s="81"/>
      <c r="O484" s="81">
        <f>P484</f>
        <v>0</v>
      </c>
      <c r="P484" s="81"/>
      <c r="Q484" s="81"/>
      <c r="R484" s="81">
        <f>S484</f>
        <v>0</v>
      </c>
      <c r="S484" s="81"/>
      <c r="T484" s="81"/>
      <c r="U484" s="81">
        <f>V484</f>
        <v>0</v>
      </c>
      <c r="V484" s="81"/>
      <c r="W484" s="81"/>
      <c r="X484" s="81">
        <f>Y484+Z484</f>
        <v>0</v>
      </c>
      <c r="Y484" s="81"/>
      <c r="Z484" s="81"/>
      <c r="AA484" s="81"/>
      <c r="AB484" s="81"/>
      <c r="AC484" s="81">
        <f>AD484</f>
        <v>0</v>
      </c>
      <c r="AD484" s="81"/>
      <c r="AE484" s="81"/>
      <c r="AF484" s="81">
        <f>AG484</f>
        <v>0</v>
      </c>
      <c r="AG484" s="81"/>
      <c r="AH484" s="81"/>
    </row>
    <row r="485" spans="1:34" ht="12.75">
      <c r="A485" s="71"/>
      <c r="B485" s="24"/>
      <c r="C485" s="158" t="s">
        <v>11</v>
      </c>
      <c r="D485" s="79">
        <f t="shared" si="116"/>
        <v>364.95</v>
      </c>
      <c r="E485" s="81">
        <f>F485+G485</f>
        <v>0</v>
      </c>
      <c r="F485" s="81"/>
      <c r="G485" s="81"/>
      <c r="H485" s="81"/>
      <c r="I485" s="81"/>
      <c r="J485" s="81">
        <f t="shared" si="117"/>
        <v>364.95</v>
      </c>
      <c r="K485" s="81"/>
      <c r="L485" s="90">
        <v>364.95</v>
      </c>
      <c r="M485" s="81"/>
      <c r="N485" s="81"/>
      <c r="O485" s="81">
        <f>P485</f>
        <v>0</v>
      </c>
      <c r="P485" s="81"/>
      <c r="Q485" s="81"/>
      <c r="R485" s="81">
        <f>S485</f>
        <v>0</v>
      </c>
      <c r="S485" s="81"/>
      <c r="T485" s="81"/>
      <c r="U485" s="81">
        <f>V485</f>
        <v>0</v>
      </c>
      <c r="V485" s="81"/>
      <c r="W485" s="81"/>
      <c r="X485" s="81">
        <f>Y485+Z485</f>
        <v>0</v>
      </c>
      <c r="Y485" s="81"/>
      <c r="Z485" s="81"/>
      <c r="AA485" s="81"/>
      <c r="AB485" s="81"/>
      <c r="AC485" s="81">
        <f>AD485</f>
        <v>0</v>
      </c>
      <c r="AD485" s="81"/>
      <c r="AE485" s="81"/>
      <c r="AF485" s="81">
        <f>AG485</f>
        <v>0</v>
      </c>
      <c r="AG485" s="81"/>
      <c r="AH485" s="81"/>
    </row>
    <row r="486" spans="1:34" ht="12.75">
      <c r="A486" s="71" t="s">
        <v>16</v>
      </c>
      <c r="B486" s="24" t="s">
        <v>323</v>
      </c>
      <c r="C486" s="122" t="s">
        <v>27</v>
      </c>
      <c r="D486" s="79">
        <f t="shared" si="116"/>
        <v>6</v>
      </c>
      <c r="E486" s="81"/>
      <c r="F486" s="81"/>
      <c r="G486" s="81"/>
      <c r="H486" s="81"/>
      <c r="I486" s="81"/>
      <c r="J486" s="81">
        <f t="shared" si="117"/>
        <v>6</v>
      </c>
      <c r="K486" s="81"/>
      <c r="L486" s="90">
        <v>6</v>
      </c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</row>
    <row r="487" spans="1:34" ht="12.75">
      <c r="A487" s="71"/>
      <c r="B487" s="24"/>
      <c r="C487" s="124" t="s">
        <v>11</v>
      </c>
      <c r="D487" s="79">
        <f t="shared" si="116"/>
        <v>226.87</v>
      </c>
      <c r="E487" s="81"/>
      <c r="F487" s="81"/>
      <c r="G487" s="81"/>
      <c r="H487" s="81"/>
      <c r="I487" s="81"/>
      <c r="J487" s="81">
        <f t="shared" si="117"/>
        <v>226.87</v>
      </c>
      <c r="K487" s="81"/>
      <c r="L487" s="90">
        <v>226.87</v>
      </c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</row>
    <row r="488" spans="1:34" ht="12.75">
      <c r="A488" s="71" t="s">
        <v>18</v>
      </c>
      <c r="B488" s="24" t="s">
        <v>254</v>
      </c>
      <c r="C488" s="158" t="s">
        <v>27</v>
      </c>
      <c r="D488" s="79">
        <f t="shared" si="116"/>
        <v>3</v>
      </c>
      <c r="E488" s="81"/>
      <c r="F488" s="81"/>
      <c r="G488" s="81"/>
      <c r="H488" s="81"/>
      <c r="I488" s="81"/>
      <c r="J488" s="81">
        <f t="shared" si="117"/>
        <v>3</v>
      </c>
      <c r="K488" s="81"/>
      <c r="L488" s="90">
        <v>3</v>
      </c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</row>
    <row r="489" spans="1:34" ht="12.75">
      <c r="A489" s="71"/>
      <c r="B489" s="24"/>
      <c r="C489" s="158" t="s">
        <v>11</v>
      </c>
      <c r="D489" s="79">
        <f t="shared" si="116"/>
        <v>133.38</v>
      </c>
      <c r="E489" s="81"/>
      <c r="F489" s="81"/>
      <c r="G489" s="81"/>
      <c r="H489" s="81"/>
      <c r="I489" s="81"/>
      <c r="J489" s="81">
        <f t="shared" si="117"/>
        <v>133.38</v>
      </c>
      <c r="K489" s="81"/>
      <c r="L489" s="90">
        <v>133.38</v>
      </c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</row>
    <row r="490" spans="1:34" ht="12.75">
      <c r="A490" s="71" t="s">
        <v>52</v>
      </c>
      <c r="B490" s="24" t="s">
        <v>352</v>
      </c>
      <c r="C490" s="122" t="s">
        <v>27</v>
      </c>
      <c r="D490" s="79">
        <f t="shared" si="116"/>
        <v>2</v>
      </c>
      <c r="E490" s="81"/>
      <c r="F490" s="81"/>
      <c r="G490" s="81"/>
      <c r="H490" s="81"/>
      <c r="I490" s="81"/>
      <c r="J490" s="81">
        <f t="shared" si="117"/>
        <v>2</v>
      </c>
      <c r="K490" s="81"/>
      <c r="L490" s="90">
        <v>2</v>
      </c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</row>
    <row r="491" spans="1:34" ht="12.75">
      <c r="A491" s="71"/>
      <c r="B491" s="24"/>
      <c r="C491" s="124" t="s">
        <v>11</v>
      </c>
      <c r="D491" s="79">
        <f t="shared" si="116"/>
        <v>116.72</v>
      </c>
      <c r="E491" s="81"/>
      <c r="F491" s="81"/>
      <c r="G491" s="81"/>
      <c r="H491" s="81"/>
      <c r="I491" s="81"/>
      <c r="J491" s="81">
        <f t="shared" si="117"/>
        <v>116.72</v>
      </c>
      <c r="K491" s="81"/>
      <c r="L491" s="90">
        <v>116.72</v>
      </c>
      <c r="M491" s="81"/>
      <c r="N491" s="81"/>
      <c r="O491" s="81"/>
      <c r="P491" s="81"/>
      <c r="Q491" s="90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</row>
    <row r="492" spans="1:34" ht="12.75">
      <c r="A492" s="71" t="s">
        <v>24</v>
      </c>
      <c r="B492" s="24" t="s">
        <v>356</v>
      </c>
      <c r="C492" s="158" t="s">
        <v>27</v>
      </c>
      <c r="D492" s="79">
        <f>O492</f>
        <v>4</v>
      </c>
      <c r="E492" s="81"/>
      <c r="F492" s="81"/>
      <c r="G492" s="81"/>
      <c r="H492" s="81"/>
      <c r="I492" s="81"/>
      <c r="J492" s="81">
        <f t="shared" si="117"/>
        <v>0</v>
      </c>
      <c r="K492" s="81"/>
      <c r="L492" s="90"/>
      <c r="M492" s="81"/>
      <c r="N492" s="81"/>
      <c r="O492" s="81">
        <f>P492+Q492</f>
        <v>4</v>
      </c>
      <c r="P492" s="81"/>
      <c r="Q492" s="90">
        <v>4</v>
      </c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</row>
    <row r="493" spans="1:34" ht="12.75">
      <c r="A493" s="71"/>
      <c r="B493" s="24"/>
      <c r="C493" s="158" t="s">
        <v>11</v>
      </c>
      <c r="D493" s="79">
        <f t="shared" si="116"/>
        <v>216.46</v>
      </c>
      <c r="E493" s="81"/>
      <c r="F493" s="81"/>
      <c r="G493" s="81"/>
      <c r="H493" s="81"/>
      <c r="I493" s="81"/>
      <c r="J493" s="81">
        <f t="shared" si="117"/>
        <v>0</v>
      </c>
      <c r="K493" s="81"/>
      <c r="L493" s="90"/>
      <c r="M493" s="81"/>
      <c r="N493" s="81"/>
      <c r="O493" s="81">
        <f>P493+Q493</f>
        <v>216.46</v>
      </c>
      <c r="P493" s="81"/>
      <c r="Q493" s="90">
        <v>216.46</v>
      </c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</row>
    <row r="494" spans="1:34" ht="12.75">
      <c r="A494" s="71" t="s">
        <v>25</v>
      </c>
      <c r="B494" s="24" t="s">
        <v>333</v>
      </c>
      <c r="C494" s="122" t="s">
        <v>27</v>
      </c>
      <c r="D494" s="79">
        <f t="shared" si="116"/>
        <v>3</v>
      </c>
      <c r="E494" s="81"/>
      <c r="F494" s="81"/>
      <c r="G494" s="81"/>
      <c r="H494" s="81"/>
      <c r="I494" s="81"/>
      <c r="J494" s="81">
        <f t="shared" si="117"/>
        <v>3</v>
      </c>
      <c r="K494" s="81"/>
      <c r="L494" s="90">
        <v>3</v>
      </c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</row>
    <row r="495" spans="1:34" ht="12.75">
      <c r="A495" s="71"/>
      <c r="B495" s="24"/>
      <c r="C495" s="124" t="s">
        <v>11</v>
      </c>
      <c r="D495" s="79">
        <f t="shared" si="116"/>
        <v>134.85</v>
      </c>
      <c r="E495" s="81"/>
      <c r="F495" s="81"/>
      <c r="G495" s="81"/>
      <c r="H495" s="81"/>
      <c r="I495" s="81"/>
      <c r="J495" s="81">
        <f t="shared" si="117"/>
        <v>134.85</v>
      </c>
      <c r="K495" s="81"/>
      <c r="L495" s="90">
        <v>134.85</v>
      </c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</row>
    <row r="496" spans="1:34" ht="12.75">
      <c r="A496" s="71" t="s">
        <v>26</v>
      </c>
      <c r="B496" s="24" t="s">
        <v>334</v>
      </c>
      <c r="C496" s="158" t="s">
        <v>27</v>
      </c>
      <c r="D496" s="79">
        <f t="shared" si="116"/>
        <v>3</v>
      </c>
      <c r="E496" s="81"/>
      <c r="F496" s="81"/>
      <c r="G496" s="81"/>
      <c r="H496" s="81"/>
      <c r="I496" s="81"/>
      <c r="J496" s="81">
        <f t="shared" si="117"/>
        <v>3</v>
      </c>
      <c r="K496" s="81"/>
      <c r="L496" s="90">
        <v>3</v>
      </c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</row>
    <row r="497" spans="1:34" ht="12.75">
      <c r="A497" s="71"/>
      <c r="B497" s="24"/>
      <c r="C497" s="124" t="s">
        <v>11</v>
      </c>
      <c r="D497" s="79">
        <f t="shared" si="116"/>
        <v>161.91</v>
      </c>
      <c r="E497" s="81"/>
      <c r="F497" s="81"/>
      <c r="G497" s="81"/>
      <c r="H497" s="81"/>
      <c r="I497" s="81"/>
      <c r="J497" s="81">
        <f t="shared" si="117"/>
        <v>161.91</v>
      </c>
      <c r="K497" s="81"/>
      <c r="L497" s="90">
        <v>161.91</v>
      </c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</row>
    <row r="498" spans="1:34" ht="12.75">
      <c r="A498" s="71" t="s">
        <v>28</v>
      </c>
      <c r="B498" s="24" t="s">
        <v>255</v>
      </c>
      <c r="C498" s="158" t="s">
        <v>27</v>
      </c>
      <c r="D498" s="79">
        <f t="shared" si="116"/>
        <v>1</v>
      </c>
      <c r="E498" s="81"/>
      <c r="F498" s="81"/>
      <c r="G498" s="81"/>
      <c r="H498" s="81"/>
      <c r="I498" s="81"/>
      <c r="J498" s="81">
        <f t="shared" si="117"/>
        <v>1</v>
      </c>
      <c r="K498" s="81"/>
      <c r="L498" s="90">
        <v>1</v>
      </c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</row>
    <row r="499" spans="1:34" ht="12.75">
      <c r="A499" s="71"/>
      <c r="B499" s="24"/>
      <c r="C499" s="124" t="s">
        <v>11</v>
      </c>
      <c r="D499" s="79">
        <f t="shared" si="116"/>
        <v>44.95</v>
      </c>
      <c r="E499" s="81"/>
      <c r="F499" s="81"/>
      <c r="G499" s="81"/>
      <c r="H499" s="81"/>
      <c r="I499" s="81"/>
      <c r="J499" s="81">
        <f t="shared" si="117"/>
        <v>44.95</v>
      </c>
      <c r="K499" s="81"/>
      <c r="L499" s="90">
        <v>44.95</v>
      </c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</row>
    <row r="500" spans="1:34" ht="12.75">
      <c r="A500" s="71" t="s">
        <v>30</v>
      </c>
      <c r="B500" s="24" t="s">
        <v>269</v>
      </c>
      <c r="C500" s="158" t="s">
        <v>27</v>
      </c>
      <c r="D500" s="79">
        <f t="shared" si="116"/>
        <v>1</v>
      </c>
      <c r="E500" s="81"/>
      <c r="F500" s="81"/>
      <c r="G500" s="81"/>
      <c r="H500" s="81"/>
      <c r="I500" s="81"/>
      <c r="J500" s="81">
        <f t="shared" si="117"/>
        <v>1</v>
      </c>
      <c r="K500" s="81"/>
      <c r="L500" s="90">
        <v>1</v>
      </c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</row>
    <row r="501" spans="1:34" ht="12.75">
      <c r="A501" s="71"/>
      <c r="B501" s="24"/>
      <c r="C501" s="124" t="s">
        <v>11</v>
      </c>
      <c r="D501" s="79">
        <f t="shared" si="116"/>
        <v>54.52</v>
      </c>
      <c r="E501" s="81"/>
      <c r="F501" s="81"/>
      <c r="G501" s="81"/>
      <c r="H501" s="81"/>
      <c r="I501" s="81"/>
      <c r="J501" s="81">
        <f t="shared" si="117"/>
        <v>54.52</v>
      </c>
      <c r="K501" s="81"/>
      <c r="L501" s="90">
        <v>54.52</v>
      </c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</row>
    <row r="502" spans="1:34" ht="12.75">
      <c r="A502" s="71" t="s">
        <v>31</v>
      </c>
      <c r="B502" s="24" t="s">
        <v>357</v>
      </c>
      <c r="C502" s="158" t="s">
        <v>27</v>
      </c>
      <c r="D502" s="79">
        <f t="shared" si="116"/>
        <v>1</v>
      </c>
      <c r="E502" s="81"/>
      <c r="F502" s="81"/>
      <c r="G502" s="81"/>
      <c r="H502" s="81"/>
      <c r="I502" s="81"/>
      <c r="J502" s="81">
        <f t="shared" si="117"/>
        <v>1</v>
      </c>
      <c r="K502" s="81"/>
      <c r="L502" s="90">
        <v>1</v>
      </c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</row>
    <row r="503" spans="1:34" ht="12.75">
      <c r="A503" s="71"/>
      <c r="B503" s="24"/>
      <c r="C503" s="124" t="s">
        <v>11</v>
      </c>
      <c r="D503" s="79">
        <f t="shared" si="116"/>
        <v>49.3</v>
      </c>
      <c r="E503" s="81"/>
      <c r="F503" s="81"/>
      <c r="G503" s="81"/>
      <c r="H503" s="81"/>
      <c r="I503" s="81"/>
      <c r="J503" s="81">
        <f t="shared" si="117"/>
        <v>49.3</v>
      </c>
      <c r="K503" s="81"/>
      <c r="L503" s="90">
        <v>49.3</v>
      </c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</row>
    <row r="504" spans="1:34" ht="12.75">
      <c r="A504" s="71" t="s">
        <v>32</v>
      </c>
      <c r="B504" s="24" t="s">
        <v>277</v>
      </c>
      <c r="C504" s="158" t="s">
        <v>27</v>
      </c>
      <c r="D504" s="79">
        <f t="shared" si="116"/>
        <v>5</v>
      </c>
      <c r="E504" s="81"/>
      <c r="F504" s="81"/>
      <c r="G504" s="81"/>
      <c r="H504" s="81"/>
      <c r="I504" s="81"/>
      <c r="J504" s="81">
        <f t="shared" si="117"/>
        <v>5</v>
      </c>
      <c r="K504" s="81"/>
      <c r="L504" s="90">
        <v>5</v>
      </c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</row>
    <row r="505" spans="1:34" ht="12.75">
      <c r="A505" s="71"/>
      <c r="B505" s="24"/>
      <c r="C505" s="124" t="s">
        <v>11</v>
      </c>
      <c r="D505" s="79">
        <f t="shared" si="116"/>
        <v>306.56</v>
      </c>
      <c r="E505" s="81"/>
      <c r="F505" s="81"/>
      <c r="G505" s="81"/>
      <c r="H505" s="81"/>
      <c r="I505" s="81"/>
      <c r="J505" s="81">
        <f t="shared" si="117"/>
        <v>306.56</v>
      </c>
      <c r="K505" s="81"/>
      <c r="L505" s="90">
        <v>306.56</v>
      </c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</row>
    <row r="506" spans="1:34" ht="12.75">
      <c r="A506" s="71" t="s">
        <v>33</v>
      </c>
      <c r="B506" s="24" t="s">
        <v>279</v>
      </c>
      <c r="C506" s="158" t="s">
        <v>27</v>
      </c>
      <c r="D506" s="79">
        <f t="shared" si="116"/>
        <v>2</v>
      </c>
      <c r="E506" s="81"/>
      <c r="F506" s="81"/>
      <c r="G506" s="81"/>
      <c r="H506" s="81"/>
      <c r="I506" s="81"/>
      <c r="J506" s="81">
        <f t="shared" si="117"/>
        <v>2</v>
      </c>
      <c r="K506" s="81"/>
      <c r="L506" s="90">
        <v>2</v>
      </c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</row>
    <row r="507" spans="1:34" ht="12.75">
      <c r="A507" s="71"/>
      <c r="B507" s="24"/>
      <c r="C507" s="158" t="s">
        <v>11</v>
      </c>
      <c r="D507" s="79">
        <f t="shared" si="116"/>
        <v>89.9</v>
      </c>
      <c r="E507" s="81"/>
      <c r="F507" s="81"/>
      <c r="G507" s="81"/>
      <c r="H507" s="81"/>
      <c r="I507" s="81"/>
      <c r="J507" s="81">
        <f t="shared" si="117"/>
        <v>89.9</v>
      </c>
      <c r="K507" s="81"/>
      <c r="L507" s="90">
        <v>89.9</v>
      </c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</row>
    <row r="508" spans="1:34" ht="12.75">
      <c r="A508" s="71" t="s">
        <v>34</v>
      </c>
      <c r="B508" s="24" t="s">
        <v>280</v>
      </c>
      <c r="C508" s="122" t="s">
        <v>27</v>
      </c>
      <c r="D508" s="79">
        <f t="shared" si="116"/>
        <v>1</v>
      </c>
      <c r="E508" s="81"/>
      <c r="F508" s="81"/>
      <c r="G508" s="81"/>
      <c r="H508" s="81"/>
      <c r="I508" s="81"/>
      <c r="J508" s="81">
        <f t="shared" si="117"/>
        <v>1</v>
      </c>
      <c r="K508" s="81"/>
      <c r="L508" s="90">
        <v>1</v>
      </c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</row>
    <row r="509" spans="1:34" ht="12.75">
      <c r="A509" s="71"/>
      <c r="B509" s="24"/>
      <c r="C509" s="158" t="s">
        <v>11</v>
      </c>
      <c r="D509" s="79">
        <f t="shared" si="116"/>
        <v>54.61</v>
      </c>
      <c r="E509" s="81"/>
      <c r="F509" s="81"/>
      <c r="G509" s="81"/>
      <c r="H509" s="81"/>
      <c r="I509" s="81"/>
      <c r="J509" s="81">
        <f t="shared" si="117"/>
        <v>54.61</v>
      </c>
      <c r="K509" s="81"/>
      <c r="L509" s="90">
        <v>54.61</v>
      </c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</row>
    <row r="510" spans="1:34" ht="12.75">
      <c r="A510" s="71" t="s">
        <v>35</v>
      </c>
      <c r="B510" s="24" t="s">
        <v>285</v>
      </c>
      <c r="C510" s="122" t="s">
        <v>27</v>
      </c>
      <c r="D510" s="79">
        <f t="shared" si="116"/>
        <v>5</v>
      </c>
      <c r="E510" s="81"/>
      <c r="F510" s="81"/>
      <c r="G510" s="81"/>
      <c r="H510" s="81"/>
      <c r="I510" s="81"/>
      <c r="J510" s="81">
        <f t="shared" si="117"/>
        <v>5</v>
      </c>
      <c r="K510" s="81"/>
      <c r="L510" s="90">
        <v>5</v>
      </c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</row>
    <row r="511" spans="1:34" ht="12.75">
      <c r="A511" s="71"/>
      <c r="B511" s="24"/>
      <c r="C511" s="124" t="s">
        <v>11</v>
      </c>
      <c r="D511" s="79">
        <f t="shared" si="116"/>
        <v>224.74</v>
      </c>
      <c r="E511" s="81"/>
      <c r="F511" s="81"/>
      <c r="G511" s="81"/>
      <c r="H511" s="81"/>
      <c r="I511" s="81"/>
      <c r="J511" s="81">
        <f t="shared" si="117"/>
        <v>224.74</v>
      </c>
      <c r="K511" s="81"/>
      <c r="L511" s="90">
        <v>224.74</v>
      </c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</row>
    <row r="512" spans="1:34" ht="12.75">
      <c r="A512" s="71" t="s">
        <v>47</v>
      </c>
      <c r="B512" s="24" t="s">
        <v>358</v>
      </c>
      <c r="C512" s="158" t="s">
        <v>27</v>
      </c>
      <c r="D512" s="79">
        <f t="shared" si="116"/>
        <v>4</v>
      </c>
      <c r="E512" s="81"/>
      <c r="F512" s="81"/>
      <c r="G512" s="81"/>
      <c r="H512" s="81"/>
      <c r="I512" s="81"/>
      <c r="J512" s="81">
        <f t="shared" si="117"/>
        <v>4</v>
      </c>
      <c r="K512" s="81"/>
      <c r="L512" s="90">
        <v>4</v>
      </c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</row>
    <row r="513" spans="1:34" ht="12.75">
      <c r="A513" s="71"/>
      <c r="B513" s="24"/>
      <c r="C513" s="158" t="s">
        <v>11</v>
      </c>
      <c r="D513" s="79">
        <f t="shared" si="116"/>
        <v>216.46</v>
      </c>
      <c r="E513" s="81"/>
      <c r="F513" s="81"/>
      <c r="G513" s="81"/>
      <c r="H513" s="81"/>
      <c r="I513" s="81"/>
      <c r="J513" s="81">
        <f t="shared" si="117"/>
        <v>216.46</v>
      </c>
      <c r="K513" s="81"/>
      <c r="L513" s="90">
        <v>216.46</v>
      </c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</row>
    <row r="514" spans="1:34" ht="12.75">
      <c r="A514" s="71" t="s">
        <v>129</v>
      </c>
      <c r="B514" s="24" t="s">
        <v>286</v>
      </c>
      <c r="C514" s="122" t="s">
        <v>27</v>
      </c>
      <c r="D514" s="79">
        <f t="shared" si="116"/>
        <v>6</v>
      </c>
      <c r="E514" s="81">
        <f>F514+G514</f>
        <v>0</v>
      </c>
      <c r="F514" s="81"/>
      <c r="G514" s="81"/>
      <c r="H514" s="81"/>
      <c r="I514" s="81"/>
      <c r="J514" s="81">
        <f t="shared" si="117"/>
        <v>6</v>
      </c>
      <c r="K514" s="81"/>
      <c r="L514" s="90">
        <v>6</v>
      </c>
      <c r="M514" s="81"/>
      <c r="N514" s="81"/>
      <c r="O514" s="81">
        <f>P514</f>
        <v>0</v>
      </c>
      <c r="P514" s="81"/>
      <c r="Q514" s="81"/>
      <c r="R514" s="81">
        <f>S514</f>
        <v>0</v>
      </c>
      <c r="S514" s="81"/>
      <c r="T514" s="81"/>
      <c r="U514" s="81">
        <f>V514</f>
        <v>0</v>
      </c>
      <c r="V514" s="81"/>
      <c r="W514" s="81"/>
      <c r="X514" s="81">
        <f>Y514+Z514</f>
        <v>0</v>
      </c>
      <c r="Y514" s="81"/>
      <c r="Z514" s="81"/>
      <c r="AA514" s="81"/>
      <c r="AB514" s="81"/>
      <c r="AC514" s="81">
        <f>AD514</f>
        <v>0</v>
      </c>
      <c r="AD514" s="81"/>
      <c r="AE514" s="81"/>
      <c r="AF514" s="81">
        <f>AG514</f>
        <v>0</v>
      </c>
      <c r="AG514" s="81"/>
      <c r="AH514" s="81"/>
    </row>
    <row r="515" spans="1:34" ht="12.75">
      <c r="A515" s="71"/>
      <c r="B515" s="24"/>
      <c r="C515" s="158" t="s">
        <v>11</v>
      </c>
      <c r="D515" s="79">
        <f t="shared" si="116"/>
        <v>249.81</v>
      </c>
      <c r="E515" s="81"/>
      <c r="F515" s="81"/>
      <c r="G515" s="81"/>
      <c r="H515" s="81"/>
      <c r="I515" s="81"/>
      <c r="J515" s="81">
        <f t="shared" si="117"/>
        <v>249.81</v>
      </c>
      <c r="K515" s="81"/>
      <c r="L515" s="90">
        <v>249.81</v>
      </c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</row>
    <row r="516" spans="1:34" ht="12.75">
      <c r="A516" s="71" t="s">
        <v>36</v>
      </c>
      <c r="B516" s="24" t="s">
        <v>359</v>
      </c>
      <c r="C516" s="122" t="s">
        <v>27</v>
      </c>
      <c r="D516" s="79">
        <f t="shared" si="116"/>
        <v>2</v>
      </c>
      <c r="E516" s="81"/>
      <c r="F516" s="81"/>
      <c r="G516" s="81"/>
      <c r="H516" s="81"/>
      <c r="I516" s="81"/>
      <c r="J516" s="81">
        <f t="shared" si="117"/>
        <v>2</v>
      </c>
      <c r="K516" s="81"/>
      <c r="L516" s="90">
        <v>2</v>
      </c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</row>
    <row r="517" spans="1:34" ht="12.75">
      <c r="A517" s="71"/>
      <c r="B517" s="24"/>
      <c r="C517" s="158" t="s">
        <v>11</v>
      </c>
      <c r="D517" s="79">
        <f t="shared" si="116"/>
        <v>106.84</v>
      </c>
      <c r="E517" s="81"/>
      <c r="F517" s="81"/>
      <c r="G517" s="81"/>
      <c r="H517" s="81"/>
      <c r="I517" s="81"/>
      <c r="J517" s="81">
        <f t="shared" si="117"/>
        <v>106.84</v>
      </c>
      <c r="K517" s="81"/>
      <c r="L517" s="90">
        <v>106.84</v>
      </c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</row>
    <row r="518" spans="1:34" ht="12.75">
      <c r="A518" s="71" t="s">
        <v>38</v>
      </c>
      <c r="B518" s="24" t="s">
        <v>335</v>
      </c>
      <c r="C518" s="122" t="s">
        <v>27</v>
      </c>
      <c r="D518" s="79">
        <f t="shared" si="116"/>
        <v>8</v>
      </c>
      <c r="E518" s="81"/>
      <c r="F518" s="81"/>
      <c r="G518" s="81"/>
      <c r="H518" s="81"/>
      <c r="I518" s="81"/>
      <c r="J518" s="81">
        <f t="shared" si="117"/>
        <v>8</v>
      </c>
      <c r="K518" s="81"/>
      <c r="L518" s="90">
        <v>8</v>
      </c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</row>
    <row r="519" spans="1:34" ht="12.75">
      <c r="A519" s="71"/>
      <c r="B519" s="24"/>
      <c r="C519" s="158" t="s">
        <v>11</v>
      </c>
      <c r="D519" s="79">
        <f t="shared" si="116"/>
        <v>355.67</v>
      </c>
      <c r="E519" s="81"/>
      <c r="F519" s="81"/>
      <c r="G519" s="81"/>
      <c r="H519" s="81"/>
      <c r="I519" s="81"/>
      <c r="J519" s="81">
        <f t="shared" si="117"/>
        <v>355.67</v>
      </c>
      <c r="K519" s="81"/>
      <c r="L519" s="90">
        <v>355.67</v>
      </c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</row>
    <row r="520" spans="1:34" ht="12.75">
      <c r="A520" s="71" t="s">
        <v>131</v>
      </c>
      <c r="B520" s="24" t="s">
        <v>329</v>
      </c>
      <c r="C520" s="122" t="s">
        <v>27</v>
      </c>
      <c r="D520" s="79">
        <f t="shared" si="116"/>
        <v>4</v>
      </c>
      <c r="E520" s="81"/>
      <c r="F520" s="81"/>
      <c r="G520" s="81"/>
      <c r="H520" s="81"/>
      <c r="I520" s="81"/>
      <c r="J520" s="81">
        <f t="shared" si="117"/>
        <v>4</v>
      </c>
      <c r="K520" s="81"/>
      <c r="L520" s="90">
        <v>4</v>
      </c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</row>
    <row r="521" spans="1:34" ht="12.75">
      <c r="A521" s="71"/>
      <c r="B521" s="24"/>
      <c r="C521" s="124" t="s">
        <v>11</v>
      </c>
      <c r="D521" s="79">
        <f t="shared" si="116"/>
        <v>177.84</v>
      </c>
      <c r="E521" s="81">
        <f>F521+G521</f>
        <v>0</v>
      </c>
      <c r="F521" s="81"/>
      <c r="G521" s="81"/>
      <c r="H521" s="81"/>
      <c r="I521" s="81"/>
      <c r="J521" s="81">
        <f t="shared" si="117"/>
        <v>177.84</v>
      </c>
      <c r="K521" s="81"/>
      <c r="L521" s="90">
        <v>177.84</v>
      </c>
      <c r="M521" s="81"/>
      <c r="N521" s="81"/>
      <c r="O521" s="81">
        <f>P521</f>
        <v>0</v>
      </c>
      <c r="P521" s="81"/>
      <c r="Q521" s="81"/>
      <c r="R521" s="81">
        <f>S521</f>
        <v>0</v>
      </c>
      <c r="S521" s="81"/>
      <c r="T521" s="81"/>
      <c r="U521" s="81">
        <f>V521</f>
        <v>0</v>
      </c>
      <c r="V521" s="81"/>
      <c r="W521" s="81"/>
      <c r="X521" s="81">
        <f>Y521+Z521</f>
        <v>0</v>
      </c>
      <c r="Y521" s="81"/>
      <c r="Z521" s="81"/>
      <c r="AA521" s="81"/>
      <c r="AB521" s="81"/>
      <c r="AC521" s="81">
        <f>AD521</f>
        <v>0</v>
      </c>
      <c r="AD521" s="81"/>
      <c r="AE521" s="81"/>
      <c r="AF521" s="81">
        <f>AG521</f>
        <v>0</v>
      </c>
      <c r="AG521" s="81"/>
      <c r="AH521" s="81"/>
    </row>
    <row r="522" spans="1:34" ht="12.75">
      <c r="A522" s="71" t="s">
        <v>179</v>
      </c>
      <c r="B522" s="24" t="s">
        <v>360</v>
      </c>
      <c r="C522" s="158" t="s">
        <v>27</v>
      </c>
      <c r="D522" s="79">
        <f t="shared" si="116"/>
        <v>4</v>
      </c>
      <c r="E522" s="81">
        <f>F522+G522</f>
        <v>0</v>
      </c>
      <c r="F522" s="81"/>
      <c r="G522" s="81"/>
      <c r="H522" s="81"/>
      <c r="I522" s="81"/>
      <c r="J522" s="81">
        <f t="shared" si="117"/>
        <v>4</v>
      </c>
      <c r="K522" s="81"/>
      <c r="L522" s="90">
        <v>4</v>
      </c>
      <c r="M522" s="81"/>
      <c r="N522" s="81"/>
      <c r="O522" s="81">
        <f>P522</f>
        <v>0</v>
      </c>
      <c r="P522" s="81"/>
      <c r="Q522" s="81"/>
      <c r="R522" s="81">
        <f>S522</f>
        <v>0</v>
      </c>
      <c r="S522" s="81"/>
      <c r="T522" s="81"/>
      <c r="U522" s="81">
        <f>V522</f>
        <v>0</v>
      </c>
      <c r="V522" s="81"/>
      <c r="W522" s="81"/>
      <c r="X522" s="81">
        <f>Y522+Z522</f>
        <v>0</v>
      </c>
      <c r="Y522" s="81"/>
      <c r="Z522" s="81"/>
      <c r="AA522" s="81"/>
      <c r="AB522" s="81"/>
      <c r="AC522" s="81">
        <f>AD522</f>
        <v>0</v>
      </c>
      <c r="AD522" s="81"/>
      <c r="AE522" s="81"/>
      <c r="AF522" s="81">
        <f>AG522</f>
        <v>0</v>
      </c>
      <c r="AG522" s="81"/>
      <c r="AH522" s="81"/>
    </row>
    <row r="523" spans="1:34" ht="12.75">
      <c r="A523" s="71"/>
      <c r="B523" s="24"/>
      <c r="C523" s="158" t="s">
        <v>11</v>
      </c>
      <c r="D523" s="79">
        <f t="shared" si="116"/>
        <v>177.83</v>
      </c>
      <c r="E523" s="81">
        <f>F523+G523</f>
        <v>0</v>
      </c>
      <c r="F523" s="81"/>
      <c r="G523" s="81"/>
      <c r="H523" s="81"/>
      <c r="I523" s="81"/>
      <c r="J523" s="81">
        <f t="shared" si="117"/>
        <v>177.83</v>
      </c>
      <c r="K523" s="81"/>
      <c r="L523" s="90">
        <v>177.83</v>
      </c>
      <c r="M523" s="81"/>
      <c r="N523" s="81"/>
      <c r="O523" s="81">
        <f>P523</f>
        <v>0</v>
      </c>
      <c r="P523" s="81"/>
      <c r="Q523" s="81"/>
      <c r="R523" s="81">
        <f>S523</f>
        <v>0</v>
      </c>
      <c r="S523" s="81"/>
      <c r="T523" s="81"/>
      <c r="U523" s="81">
        <f>V523</f>
        <v>0</v>
      </c>
      <c r="V523" s="81"/>
      <c r="W523" s="81"/>
      <c r="X523" s="81">
        <f>Y523+Z523</f>
        <v>0</v>
      </c>
      <c r="Y523" s="81"/>
      <c r="Z523" s="81"/>
      <c r="AA523" s="81"/>
      <c r="AB523" s="81"/>
      <c r="AC523" s="81">
        <f>AD523</f>
        <v>0</v>
      </c>
      <c r="AD523" s="81"/>
      <c r="AE523" s="81"/>
      <c r="AF523" s="81">
        <f>AG523</f>
        <v>0</v>
      </c>
      <c r="AG523" s="81"/>
      <c r="AH523" s="81"/>
    </row>
    <row r="524" spans="1:34" ht="12.75">
      <c r="A524" s="71" t="s">
        <v>148</v>
      </c>
      <c r="B524" s="24" t="s">
        <v>284</v>
      </c>
      <c r="C524" s="158" t="s">
        <v>27</v>
      </c>
      <c r="D524" s="79">
        <f t="shared" si="116"/>
        <v>2</v>
      </c>
      <c r="E524" s="81"/>
      <c r="F524" s="81"/>
      <c r="G524" s="81"/>
      <c r="H524" s="81"/>
      <c r="I524" s="81"/>
      <c r="J524" s="81">
        <f t="shared" si="117"/>
        <v>2</v>
      </c>
      <c r="K524" s="81"/>
      <c r="L524" s="90">
        <v>2</v>
      </c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</row>
    <row r="525" spans="1:34" ht="12.75">
      <c r="A525" s="71"/>
      <c r="B525" s="24"/>
      <c r="C525" s="158" t="s">
        <v>11</v>
      </c>
      <c r="D525" s="79">
        <f t="shared" si="116"/>
        <v>114.69</v>
      </c>
      <c r="E525" s="81"/>
      <c r="F525" s="81"/>
      <c r="G525" s="81"/>
      <c r="H525" s="81"/>
      <c r="I525" s="81"/>
      <c r="J525" s="81">
        <f t="shared" si="117"/>
        <v>114.69</v>
      </c>
      <c r="K525" s="81"/>
      <c r="L525" s="90">
        <v>114.69</v>
      </c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</row>
    <row r="526" spans="1:34" ht="12.75">
      <c r="A526" s="71" t="s">
        <v>90</v>
      </c>
      <c r="B526" s="24" t="s">
        <v>348</v>
      </c>
      <c r="C526" s="158" t="s">
        <v>27</v>
      </c>
      <c r="D526" s="79">
        <f t="shared" si="116"/>
        <v>5</v>
      </c>
      <c r="E526" s="81"/>
      <c r="F526" s="81"/>
      <c r="G526" s="81"/>
      <c r="H526" s="81"/>
      <c r="I526" s="81"/>
      <c r="J526" s="81">
        <f t="shared" si="117"/>
        <v>5</v>
      </c>
      <c r="K526" s="81"/>
      <c r="L526" s="90">
        <v>5</v>
      </c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</row>
    <row r="527" spans="1:34" ht="12.75">
      <c r="A527" s="71"/>
      <c r="B527" s="24"/>
      <c r="C527" s="158" t="s">
        <v>11</v>
      </c>
      <c r="D527" s="79">
        <f t="shared" si="116"/>
        <v>286.73</v>
      </c>
      <c r="E527" s="81"/>
      <c r="F527" s="81"/>
      <c r="G527" s="81"/>
      <c r="H527" s="81"/>
      <c r="I527" s="81"/>
      <c r="J527" s="81">
        <f t="shared" si="117"/>
        <v>286.73</v>
      </c>
      <c r="K527" s="81"/>
      <c r="L527" s="90">
        <v>286.73</v>
      </c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</row>
    <row r="528" spans="1:34" ht="12.75">
      <c r="A528" s="71" t="s">
        <v>91</v>
      </c>
      <c r="B528" s="24" t="s">
        <v>361</v>
      </c>
      <c r="C528" s="158" t="s">
        <v>27</v>
      </c>
      <c r="D528" s="79">
        <f t="shared" si="116"/>
        <v>4</v>
      </c>
      <c r="E528" s="81"/>
      <c r="F528" s="81"/>
      <c r="G528" s="81"/>
      <c r="H528" s="81"/>
      <c r="I528" s="81"/>
      <c r="J528" s="81">
        <f t="shared" si="117"/>
        <v>4</v>
      </c>
      <c r="K528" s="81"/>
      <c r="L528" s="90">
        <v>4</v>
      </c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</row>
    <row r="529" spans="1:34" ht="12.75">
      <c r="A529" s="71"/>
      <c r="B529" s="24"/>
      <c r="C529" s="158" t="s">
        <v>11</v>
      </c>
      <c r="D529" s="79">
        <f t="shared" si="116"/>
        <v>169.77</v>
      </c>
      <c r="E529" s="81"/>
      <c r="F529" s="81"/>
      <c r="G529" s="81"/>
      <c r="H529" s="81"/>
      <c r="I529" s="81"/>
      <c r="J529" s="81">
        <f t="shared" si="117"/>
        <v>169.77</v>
      </c>
      <c r="K529" s="81"/>
      <c r="L529" s="90">
        <v>169.77</v>
      </c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</row>
    <row r="530" spans="1:34" ht="12.75">
      <c r="A530" s="71" t="s">
        <v>44</v>
      </c>
      <c r="B530" s="24" t="s">
        <v>337</v>
      </c>
      <c r="C530" s="158" t="s">
        <v>27</v>
      </c>
      <c r="D530" s="79">
        <f t="shared" si="116"/>
        <v>3</v>
      </c>
      <c r="E530" s="81"/>
      <c r="F530" s="81"/>
      <c r="G530" s="81"/>
      <c r="H530" s="81"/>
      <c r="I530" s="81"/>
      <c r="J530" s="81">
        <f t="shared" si="117"/>
        <v>3</v>
      </c>
      <c r="K530" s="81"/>
      <c r="L530" s="90">
        <v>3</v>
      </c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</row>
    <row r="531" spans="1:34" ht="12.75">
      <c r="A531" s="71"/>
      <c r="B531" s="24"/>
      <c r="C531" s="158" t="s">
        <v>11</v>
      </c>
      <c r="D531" s="79">
        <f t="shared" si="116"/>
        <v>133.38</v>
      </c>
      <c r="E531" s="81"/>
      <c r="F531" s="81"/>
      <c r="G531" s="81"/>
      <c r="H531" s="81"/>
      <c r="I531" s="81"/>
      <c r="J531" s="81">
        <f t="shared" si="117"/>
        <v>133.38</v>
      </c>
      <c r="K531" s="81"/>
      <c r="L531" s="90">
        <v>133.38</v>
      </c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</row>
    <row r="532" spans="1:34" ht="12.75">
      <c r="A532" s="71" t="s">
        <v>132</v>
      </c>
      <c r="B532" s="24"/>
      <c r="C532" s="158" t="s">
        <v>27</v>
      </c>
      <c r="D532" s="79">
        <f t="shared" si="116"/>
        <v>0</v>
      </c>
      <c r="E532" s="81"/>
      <c r="F532" s="81"/>
      <c r="G532" s="81"/>
      <c r="H532" s="81"/>
      <c r="I532" s="81"/>
      <c r="J532" s="81">
        <f t="shared" si="117"/>
        <v>0</v>
      </c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</row>
    <row r="533" spans="1:34" ht="12.75">
      <c r="A533" s="71"/>
      <c r="B533" s="24"/>
      <c r="C533" s="158" t="s">
        <v>11</v>
      </c>
      <c r="D533" s="79">
        <f t="shared" si="116"/>
        <v>0</v>
      </c>
      <c r="E533" s="81"/>
      <c r="F533" s="81"/>
      <c r="G533" s="81"/>
      <c r="H533" s="81"/>
      <c r="I533" s="81"/>
      <c r="J533" s="81">
        <f t="shared" si="117"/>
        <v>0</v>
      </c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</row>
    <row r="534" spans="1:34" ht="12.75">
      <c r="A534" s="71" t="s">
        <v>156</v>
      </c>
      <c r="B534" s="24"/>
      <c r="C534" s="158" t="s">
        <v>27</v>
      </c>
      <c r="D534" s="79">
        <f t="shared" si="116"/>
        <v>0</v>
      </c>
      <c r="E534" s="81"/>
      <c r="F534" s="81"/>
      <c r="G534" s="81"/>
      <c r="H534" s="81"/>
      <c r="I534" s="81"/>
      <c r="J534" s="81">
        <f t="shared" si="117"/>
        <v>0</v>
      </c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</row>
    <row r="535" spans="1:34" ht="12.75">
      <c r="A535" s="71"/>
      <c r="B535" s="24"/>
      <c r="C535" s="158" t="s">
        <v>11</v>
      </c>
      <c r="D535" s="79">
        <f t="shared" si="116"/>
        <v>0</v>
      </c>
      <c r="E535" s="81"/>
      <c r="F535" s="81"/>
      <c r="G535" s="81"/>
      <c r="H535" s="81"/>
      <c r="I535" s="81"/>
      <c r="J535" s="81">
        <f t="shared" si="117"/>
        <v>0</v>
      </c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</row>
    <row r="536" spans="1:34" ht="12.75">
      <c r="A536" s="71" t="s">
        <v>158</v>
      </c>
      <c r="B536" s="24"/>
      <c r="C536" s="158" t="s">
        <v>27</v>
      </c>
      <c r="D536" s="79">
        <f t="shared" si="116"/>
        <v>0</v>
      </c>
      <c r="E536" s="81"/>
      <c r="F536" s="81"/>
      <c r="G536" s="81"/>
      <c r="H536" s="81"/>
      <c r="I536" s="81"/>
      <c r="J536" s="81">
        <f t="shared" si="117"/>
        <v>0</v>
      </c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</row>
    <row r="537" spans="1:34" ht="12.75">
      <c r="A537" s="71"/>
      <c r="B537" s="24"/>
      <c r="C537" s="158" t="s">
        <v>11</v>
      </c>
      <c r="D537" s="79">
        <f t="shared" si="116"/>
        <v>0</v>
      </c>
      <c r="E537" s="81"/>
      <c r="F537" s="81"/>
      <c r="G537" s="81"/>
      <c r="H537" s="81"/>
      <c r="I537" s="81"/>
      <c r="J537" s="81">
        <f t="shared" si="117"/>
        <v>0</v>
      </c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</row>
    <row r="538" spans="1:34" ht="12.75">
      <c r="A538" s="71"/>
      <c r="B538" s="24"/>
      <c r="C538" s="158" t="s">
        <v>27</v>
      </c>
      <c r="D538" s="79">
        <f t="shared" si="116"/>
        <v>0</v>
      </c>
      <c r="E538" s="81">
        <f>F538+G538</f>
        <v>0</v>
      </c>
      <c r="F538" s="81"/>
      <c r="G538" s="81"/>
      <c r="H538" s="81"/>
      <c r="I538" s="81"/>
      <c r="J538" s="81">
        <f t="shared" si="117"/>
        <v>0</v>
      </c>
      <c r="K538" s="81"/>
      <c r="L538" s="81"/>
      <c r="M538" s="81"/>
      <c r="N538" s="81"/>
      <c r="O538" s="81">
        <f>P538</f>
        <v>0</v>
      </c>
      <c r="P538" s="81"/>
      <c r="Q538" s="81"/>
      <c r="R538" s="81">
        <f>S538</f>
        <v>0</v>
      </c>
      <c r="S538" s="81"/>
      <c r="T538" s="81"/>
      <c r="U538" s="81">
        <f>V538</f>
        <v>0</v>
      </c>
      <c r="V538" s="81"/>
      <c r="W538" s="81"/>
      <c r="X538" s="81">
        <f>Y538+Z538</f>
        <v>0</v>
      </c>
      <c r="Y538" s="81"/>
      <c r="Z538" s="81"/>
      <c r="AA538" s="81"/>
      <c r="AB538" s="81"/>
      <c r="AC538" s="81">
        <f>AD538</f>
        <v>0</v>
      </c>
      <c r="AD538" s="81"/>
      <c r="AE538" s="81"/>
      <c r="AF538" s="81">
        <f>AG538</f>
        <v>0</v>
      </c>
      <c r="AG538" s="81"/>
      <c r="AH538" s="81"/>
    </row>
    <row r="539" spans="1:34" ht="13.5" thickBot="1">
      <c r="A539" s="55"/>
      <c r="B539" s="45"/>
      <c r="C539" s="291" t="s">
        <v>11</v>
      </c>
      <c r="D539" s="79">
        <f t="shared" si="116"/>
        <v>0</v>
      </c>
      <c r="E539" s="282">
        <f>F539+G539</f>
        <v>0</v>
      </c>
      <c r="F539" s="282"/>
      <c r="G539" s="282"/>
      <c r="H539" s="282"/>
      <c r="I539" s="282"/>
      <c r="J539" s="81">
        <f t="shared" si="117"/>
        <v>0</v>
      </c>
      <c r="K539" s="282"/>
      <c r="L539" s="282"/>
      <c r="M539" s="282"/>
      <c r="N539" s="282"/>
      <c r="O539" s="282">
        <f>P539</f>
        <v>0</v>
      </c>
      <c r="P539" s="282"/>
      <c r="Q539" s="282"/>
      <c r="R539" s="282">
        <f>S539</f>
        <v>0</v>
      </c>
      <c r="S539" s="282"/>
      <c r="T539" s="282"/>
      <c r="U539" s="282">
        <f>V539</f>
        <v>0</v>
      </c>
      <c r="V539" s="282"/>
      <c r="W539" s="282"/>
      <c r="X539" s="282">
        <f>Y539+Z539</f>
        <v>0</v>
      </c>
      <c r="Y539" s="282"/>
      <c r="Z539" s="282"/>
      <c r="AA539" s="282"/>
      <c r="AB539" s="282"/>
      <c r="AC539" s="282">
        <f>AD539</f>
        <v>0</v>
      </c>
      <c r="AD539" s="282"/>
      <c r="AE539" s="282"/>
      <c r="AF539" s="282">
        <f>AG539</f>
        <v>0</v>
      </c>
      <c r="AG539" s="282"/>
      <c r="AH539" s="282"/>
    </row>
    <row r="540" spans="1:34" ht="15">
      <c r="A540" s="292"/>
      <c r="B540" s="284" t="s">
        <v>244</v>
      </c>
      <c r="C540" s="285" t="s">
        <v>27</v>
      </c>
      <c r="D540" s="286">
        <f>D542+D544+D546+D548</f>
        <v>6</v>
      </c>
      <c r="E540" s="286">
        <f aca="true" t="shared" si="118" ref="E540:AH540">E542+E544+E554+E556+E558</f>
        <v>0</v>
      </c>
      <c r="F540" s="286">
        <f t="shared" si="118"/>
        <v>0</v>
      </c>
      <c r="G540" s="286">
        <f t="shared" si="118"/>
        <v>0</v>
      </c>
      <c r="H540" s="286">
        <f t="shared" si="118"/>
        <v>0</v>
      </c>
      <c r="I540" s="286">
        <f t="shared" si="118"/>
        <v>0</v>
      </c>
      <c r="J540" s="286">
        <f>K540</f>
        <v>6</v>
      </c>
      <c r="K540" s="286">
        <f>K542+K544+K546+K548</f>
        <v>6</v>
      </c>
      <c r="L540" s="286">
        <f t="shared" si="118"/>
        <v>0</v>
      </c>
      <c r="M540" s="286">
        <f t="shared" si="118"/>
        <v>0</v>
      </c>
      <c r="N540" s="286">
        <f t="shared" si="118"/>
        <v>0</v>
      </c>
      <c r="O540" s="286"/>
      <c r="P540" s="286"/>
      <c r="Q540" s="286">
        <f t="shared" si="118"/>
        <v>0</v>
      </c>
      <c r="R540" s="286">
        <f t="shared" si="118"/>
        <v>0</v>
      </c>
      <c r="S540" s="286">
        <f t="shared" si="118"/>
        <v>0</v>
      </c>
      <c r="T540" s="286">
        <f t="shared" si="118"/>
        <v>0</v>
      </c>
      <c r="U540" s="286">
        <f t="shared" si="118"/>
        <v>0</v>
      </c>
      <c r="V540" s="286">
        <f t="shared" si="118"/>
        <v>0</v>
      </c>
      <c r="W540" s="286">
        <f t="shared" si="118"/>
        <v>0</v>
      </c>
      <c r="X540" s="286">
        <f t="shared" si="118"/>
        <v>0</v>
      </c>
      <c r="Y540" s="286">
        <f t="shared" si="118"/>
        <v>0</v>
      </c>
      <c r="Z540" s="286">
        <f t="shared" si="118"/>
        <v>0</v>
      </c>
      <c r="AA540" s="286">
        <f t="shared" si="118"/>
        <v>0</v>
      </c>
      <c r="AB540" s="286">
        <f t="shared" si="118"/>
        <v>0</v>
      </c>
      <c r="AC540" s="286">
        <f t="shared" si="118"/>
        <v>0</v>
      </c>
      <c r="AD540" s="286">
        <f t="shared" si="118"/>
        <v>0</v>
      </c>
      <c r="AE540" s="286">
        <f t="shared" si="118"/>
        <v>0</v>
      </c>
      <c r="AF540" s="286">
        <f t="shared" si="118"/>
        <v>0</v>
      </c>
      <c r="AG540" s="286">
        <f t="shared" si="118"/>
        <v>0</v>
      </c>
      <c r="AH540" s="286">
        <f t="shared" si="118"/>
        <v>0</v>
      </c>
    </row>
    <row r="541" spans="1:34" ht="15.75" thickBot="1">
      <c r="A541" s="293"/>
      <c r="B541" s="288" t="s">
        <v>206</v>
      </c>
      <c r="C541" s="289" t="s">
        <v>11</v>
      </c>
      <c r="D541" s="290">
        <f>D543+D545+D547+D549</f>
        <v>13.5</v>
      </c>
      <c r="E541" s="290">
        <f aca="true" t="shared" si="119" ref="E541:AH541">E543+E545+E555+E557+E559</f>
        <v>0</v>
      </c>
      <c r="F541" s="290">
        <f t="shared" si="119"/>
        <v>0</v>
      </c>
      <c r="G541" s="290">
        <f t="shared" si="119"/>
        <v>0</v>
      </c>
      <c r="H541" s="290">
        <f t="shared" si="119"/>
        <v>0</v>
      </c>
      <c r="I541" s="290">
        <f t="shared" si="119"/>
        <v>0</v>
      </c>
      <c r="J541" s="290">
        <f>K541</f>
        <v>13.5</v>
      </c>
      <c r="K541" s="290">
        <f>K543+K545+K547+K549</f>
        <v>13.5</v>
      </c>
      <c r="L541" s="290">
        <f t="shared" si="119"/>
        <v>0</v>
      </c>
      <c r="M541" s="290">
        <f t="shared" si="119"/>
        <v>0</v>
      </c>
      <c r="N541" s="290">
        <f t="shared" si="119"/>
        <v>0</v>
      </c>
      <c r="O541" s="290"/>
      <c r="P541" s="290"/>
      <c r="Q541" s="290">
        <f t="shared" si="119"/>
        <v>0</v>
      </c>
      <c r="R541" s="290">
        <f t="shared" si="119"/>
        <v>0</v>
      </c>
      <c r="S541" s="290">
        <f t="shared" si="119"/>
        <v>0</v>
      </c>
      <c r="T541" s="290">
        <f t="shared" si="119"/>
        <v>0</v>
      </c>
      <c r="U541" s="290">
        <f t="shared" si="119"/>
        <v>0</v>
      </c>
      <c r="V541" s="290">
        <f t="shared" si="119"/>
        <v>0</v>
      </c>
      <c r="W541" s="290">
        <f t="shared" si="119"/>
        <v>0</v>
      </c>
      <c r="X541" s="290">
        <f t="shared" si="119"/>
        <v>0</v>
      </c>
      <c r="Y541" s="290">
        <f t="shared" si="119"/>
        <v>0</v>
      </c>
      <c r="Z541" s="290">
        <f t="shared" si="119"/>
        <v>0</v>
      </c>
      <c r="AA541" s="290">
        <f t="shared" si="119"/>
        <v>0</v>
      </c>
      <c r="AB541" s="290">
        <f t="shared" si="119"/>
        <v>0</v>
      </c>
      <c r="AC541" s="290">
        <f t="shared" si="119"/>
        <v>0</v>
      </c>
      <c r="AD541" s="290">
        <f t="shared" si="119"/>
        <v>0</v>
      </c>
      <c r="AE541" s="290">
        <f t="shared" si="119"/>
        <v>0</v>
      </c>
      <c r="AF541" s="290">
        <f t="shared" si="119"/>
        <v>0</v>
      </c>
      <c r="AG541" s="290">
        <f t="shared" si="119"/>
        <v>0</v>
      </c>
      <c r="AH541" s="290">
        <f t="shared" si="119"/>
        <v>0</v>
      </c>
    </row>
    <row r="542" spans="1:34" ht="12.75">
      <c r="A542" s="71"/>
      <c r="B542" s="24" t="s">
        <v>322</v>
      </c>
      <c r="C542" s="158" t="s">
        <v>27</v>
      </c>
      <c r="D542" s="79">
        <f t="shared" si="82"/>
        <v>2</v>
      </c>
      <c r="E542" s="81">
        <f aca="true" t="shared" si="120" ref="E542:E559">F542+G542</f>
        <v>0</v>
      </c>
      <c r="F542" s="81"/>
      <c r="G542" s="81"/>
      <c r="H542" s="81"/>
      <c r="I542" s="81"/>
      <c r="J542" s="81">
        <f t="shared" si="83"/>
        <v>2</v>
      </c>
      <c r="K542" s="81">
        <v>2</v>
      </c>
      <c r="L542" s="81"/>
      <c r="M542" s="81"/>
      <c r="N542" s="81"/>
      <c r="O542" s="81">
        <f>P542</f>
        <v>0</v>
      </c>
      <c r="P542" s="81">
        <v>0</v>
      </c>
      <c r="Q542" s="81">
        <v>0</v>
      </c>
      <c r="R542" s="81">
        <f>S542</f>
        <v>0</v>
      </c>
      <c r="S542" s="81"/>
      <c r="T542" s="81"/>
      <c r="U542" s="81">
        <f aca="true" t="shared" si="121" ref="U542:U559">V542</f>
        <v>0</v>
      </c>
      <c r="V542" s="81"/>
      <c r="W542" s="81"/>
      <c r="X542" s="81">
        <f aca="true" t="shared" si="122" ref="X542:X559">Y542+Z542</f>
        <v>0</v>
      </c>
      <c r="Y542" s="81"/>
      <c r="Z542" s="81"/>
      <c r="AA542" s="81"/>
      <c r="AB542" s="81"/>
      <c r="AC542" s="81">
        <f aca="true" t="shared" si="123" ref="AC542:AC559">AD542</f>
        <v>0</v>
      </c>
      <c r="AD542" s="81"/>
      <c r="AE542" s="81"/>
      <c r="AF542" s="81">
        <f aca="true" t="shared" si="124" ref="AF542:AF559">AG542</f>
        <v>0</v>
      </c>
      <c r="AG542" s="81"/>
      <c r="AH542" s="81"/>
    </row>
    <row r="543" spans="1:34" ht="12.75">
      <c r="A543" s="71"/>
      <c r="B543" s="24"/>
      <c r="C543" s="158" t="s">
        <v>11</v>
      </c>
      <c r="D543" s="79">
        <f t="shared" si="82"/>
        <v>4.5</v>
      </c>
      <c r="E543" s="81">
        <f t="shared" si="120"/>
        <v>0</v>
      </c>
      <c r="F543" s="81"/>
      <c r="G543" s="81"/>
      <c r="H543" s="81"/>
      <c r="I543" s="81"/>
      <c r="J543" s="81">
        <f t="shared" si="83"/>
        <v>4.5</v>
      </c>
      <c r="K543" s="81">
        <v>4.5</v>
      </c>
      <c r="L543" s="81"/>
      <c r="M543" s="81"/>
      <c r="N543" s="81"/>
      <c r="O543" s="81">
        <f>P543</f>
        <v>0</v>
      </c>
      <c r="P543" s="81">
        <v>0</v>
      </c>
      <c r="Q543" s="81">
        <v>0</v>
      </c>
      <c r="R543" s="81">
        <f>S543</f>
        <v>0</v>
      </c>
      <c r="S543" s="81"/>
      <c r="T543" s="81"/>
      <c r="U543" s="81">
        <f t="shared" si="121"/>
        <v>0</v>
      </c>
      <c r="V543" s="81"/>
      <c r="W543" s="81"/>
      <c r="X543" s="81">
        <f t="shared" si="122"/>
        <v>0</v>
      </c>
      <c r="Y543" s="81"/>
      <c r="Z543" s="81"/>
      <c r="AA543" s="81"/>
      <c r="AB543" s="81"/>
      <c r="AC543" s="81">
        <f t="shared" si="123"/>
        <v>0</v>
      </c>
      <c r="AD543" s="81"/>
      <c r="AE543" s="81"/>
      <c r="AF543" s="81">
        <f t="shared" si="124"/>
        <v>0</v>
      </c>
      <c r="AG543" s="81"/>
      <c r="AH543" s="81"/>
    </row>
    <row r="544" spans="1:34" ht="12.75">
      <c r="A544" s="71"/>
      <c r="B544" s="24" t="s">
        <v>325</v>
      </c>
      <c r="C544" s="158" t="s">
        <v>27</v>
      </c>
      <c r="D544" s="79">
        <f aca="true" t="shared" si="125" ref="D544:D607">E544+J544+O544+R544+U544+X544+AC544+AF544</f>
        <v>1</v>
      </c>
      <c r="E544" s="81">
        <f t="shared" si="120"/>
        <v>0</v>
      </c>
      <c r="F544" s="81"/>
      <c r="G544" s="81"/>
      <c r="H544" s="81"/>
      <c r="I544" s="81"/>
      <c r="J544" s="81">
        <f aca="true" t="shared" si="126" ref="J544:J616">K544+L544</f>
        <v>1</v>
      </c>
      <c r="K544" s="81">
        <v>1</v>
      </c>
      <c r="L544" s="81"/>
      <c r="M544" s="81"/>
      <c r="N544" s="81"/>
      <c r="O544" s="81">
        <f aca="true" t="shared" si="127" ref="O544:O625">P544</f>
        <v>0</v>
      </c>
      <c r="P544" s="81"/>
      <c r="Q544" s="81"/>
      <c r="R544" s="81">
        <f aca="true" t="shared" si="128" ref="R544:R611">S544</f>
        <v>0</v>
      </c>
      <c r="S544" s="81"/>
      <c r="T544" s="81"/>
      <c r="U544" s="81">
        <f t="shared" si="121"/>
        <v>0</v>
      </c>
      <c r="V544" s="81"/>
      <c r="W544" s="81"/>
      <c r="X544" s="81">
        <f t="shared" si="122"/>
        <v>0</v>
      </c>
      <c r="Y544" s="81"/>
      <c r="Z544" s="81"/>
      <c r="AA544" s="81"/>
      <c r="AB544" s="81"/>
      <c r="AC544" s="81">
        <f t="shared" si="123"/>
        <v>0</v>
      </c>
      <c r="AD544" s="81"/>
      <c r="AE544" s="81"/>
      <c r="AF544" s="81">
        <f t="shared" si="124"/>
        <v>0</v>
      </c>
      <c r="AG544" s="81"/>
      <c r="AH544" s="81"/>
    </row>
    <row r="545" spans="1:34" ht="12.75">
      <c r="A545" s="71"/>
      <c r="B545" s="24"/>
      <c r="C545" s="158" t="s">
        <v>11</v>
      </c>
      <c r="D545" s="79">
        <f t="shared" si="125"/>
        <v>2.25</v>
      </c>
      <c r="E545" s="81">
        <f t="shared" si="120"/>
        <v>0</v>
      </c>
      <c r="F545" s="81"/>
      <c r="G545" s="81"/>
      <c r="H545" s="81"/>
      <c r="I545" s="81"/>
      <c r="J545" s="81">
        <f t="shared" si="126"/>
        <v>2.25</v>
      </c>
      <c r="K545" s="81">
        <v>2.25</v>
      </c>
      <c r="L545" s="81"/>
      <c r="M545" s="81"/>
      <c r="N545" s="81"/>
      <c r="O545" s="81">
        <f t="shared" si="127"/>
        <v>0</v>
      </c>
      <c r="P545" s="81"/>
      <c r="Q545" s="81"/>
      <c r="R545" s="81">
        <f t="shared" si="128"/>
        <v>0</v>
      </c>
      <c r="S545" s="81"/>
      <c r="T545" s="81"/>
      <c r="U545" s="81">
        <f t="shared" si="121"/>
        <v>0</v>
      </c>
      <c r="V545" s="81"/>
      <c r="W545" s="81"/>
      <c r="X545" s="81">
        <f t="shared" si="122"/>
        <v>0</v>
      </c>
      <c r="Y545" s="81"/>
      <c r="Z545" s="81"/>
      <c r="AA545" s="81"/>
      <c r="AB545" s="81"/>
      <c r="AC545" s="81">
        <f t="shared" si="123"/>
        <v>0</v>
      </c>
      <c r="AD545" s="81"/>
      <c r="AE545" s="81"/>
      <c r="AF545" s="81">
        <f t="shared" si="124"/>
        <v>0</v>
      </c>
      <c r="AG545" s="81"/>
      <c r="AH545" s="81"/>
    </row>
    <row r="546" spans="1:34" ht="12.75">
      <c r="A546" s="71"/>
      <c r="B546" s="24" t="s">
        <v>335</v>
      </c>
      <c r="C546" s="158" t="s">
        <v>27</v>
      </c>
      <c r="D546" s="79">
        <f t="shared" si="125"/>
        <v>2</v>
      </c>
      <c r="E546" s="81"/>
      <c r="F546" s="81"/>
      <c r="G546" s="81"/>
      <c r="H546" s="81"/>
      <c r="I546" s="81"/>
      <c r="J546" s="81">
        <f t="shared" si="126"/>
        <v>2</v>
      </c>
      <c r="K546" s="81">
        <v>2</v>
      </c>
      <c r="L546" s="81"/>
      <c r="M546" s="81"/>
      <c r="N546" s="81"/>
      <c r="O546" s="81">
        <f t="shared" si="127"/>
        <v>0</v>
      </c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</row>
    <row r="547" spans="1:34" ht="12.75">
      <c r="A547" s="71"/>
      <c r="B547" s="24"/>
      <c r="C547" s="158" t="s">
        <v>11</v>
      </c>
      <c r="D547" s="79">
        <f t="shared" si="125"/>
        <v>4.5</v>
      </c>
      <c r="E547" s="81"/>
      <c r="F547" s="81"/>
      <c r="G547" s="81"/>
      <c r="H547" s="81"/>
      <c r="I547" s="81"/>
      <c r="J547" s="81">
        <f t="shared" si="126"/>
        <v>4.5</v>
      </c>
      <c r="K547" s="81">
        <v>4.5</v>
      </c>
      <c r="L547" s="81"/>
      <c r="M547" s="81"/>
      <c r="N547" s="81"/>
      <c r="O547" s="81">
        <f t="shared" si="127"/>
        <v>0</v>
      </c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</row>
    <row r="548" spans="1:34" ht="12.75">
      <c r="A548" s="71"/>
      <c r="B548" s="24" t="s">
        <v>262</v>
      </c>
      <c r="C548" s="158" t="s">
        <v>27</v>
      </c>
      <c r="D548" s="79">
        <f t="shared" si="125"/>
        <v>1</v>
      </c>
      <c r="E548" s="81"/>
      <c r="F548" s="81"/>
      <c r="G548" s="81"/>
      <c r="H548" s="81"/>
      <c r="I548" s="81"/>
      <c r="J548" s="81">
        <f t="shared" si="126"/>
        <v>1</v>
      </c>
      <c r="K548" s="81">
        <v>1</v>
      </c>
      <c r="L548" s="81"/>
      <c r="M548" s="81"/>
      <c r="N548" s="81"/>
      <c r="O548" s="81">
        <f t="shared" si="127"/>
        <v>0</v>
      </c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</row>
    <row r="549" spans="1:34" ht="12.75">
      <c r="A549" s="71"/>
      <c r="B549" s="24"/>
      <c r="C549" s="158" t="s">
        <v>11</v>
      </c>
      <c r="D549" s="79">
        <f t="shared" si="125"/>
        <v>2.25</v>
      </c>
      <c r="E549" s="81"/>
      <c r="F549" s="81"/>
      <c r="G549" s="81"/>
      <c r="H549" s="81"/>
      <c r="I549" s="81"/>
      <c r="J549" s="81">
        <f t="shared" si="126"/>
        <v>2.25</v>
      </c>
      <c r="K549" s="81">
        <v>2.25</v>
      </c>
      <c r="L549" s="81"/>
      <c r="M549" s="81"/>
      <c r="N549" s="81"/>
      <c r="O549" s="81">
        <f t="shared" si="127"/>
        <v>0</v>
      </c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</row>
    <row r="550" spans="1:34" ht="12.75">
      <c r="A550" s="71"/>
      <c r="B550" s="24"/>
      <c r="C550" s="158" t="s">
        <v>27</v>
      </c>
      <c r="D550" s="79">
        <f t="shared" si="125"/>
        <v>0</v>
      </c>
      <c r="E550" s="81"/>
      <c r="F550" s="81"/>
      <c r="G550" s="81"/>
      <c r="H550" s="81"/>
      <c r="I550" s="81"/>
      <c r="J550" s="81">
        <f t="shared" si="126"/>
        <v>0</v>
      </c>
      <c r="K550" s="81"/>
      <c r="L550" s="81"/>
      <c r="M550" s="81"/>
      <c r="N550" s="81"/>
      <c r="O550" s="81">
        <f t="shared" si="127"/>
        <v>0</v>
      </c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</row>
    <row r="551" spans="1:34" ht="13.5" thickBot="1">
      <c r="A551" s="71"/>
      <c r="B551" s="24"/>
      <c r="C551" s="159" t="s">
        <v>11</v>
      </c>
      <c r="D551" s="79">
        <f t="shared" si="125"/>
        <v>0</v>
      </c>
      <c r="E551" s="81"/>
      <c r="F551" s="81"/>
      <c r="G551" s="81"/>
      <c r="H551" s="81"/>
      <c r="I551" s="81"/>
      <c r="J551" s="81">
        <f t="shared" si="126"/>
        <v>0</v>
      </c>
      <c r="K551" s="81"/>
      <c r="L551" s="81"/>
      <c r="M551" s="81"/>
      <c r="N551" s="81"/>
      <c r="O551" s="81">
        <f t="shared" si="127"/>
        <v>0</v>
      </c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</row>
    <row r="552" spans="1:34" ht="12.75">
      <c r="A552" s="71"/>
      <c r="B552" s="24"/>
      <c r="C552" s="158" t="s">
        <v>27</v>
      </c>
      <c r="D552" s="79">
        <f t="shared" si="125"/>
        <v>0</v>
      </c>
      <c r="E552" s="81"/>
      <c r="F552" s="81"/>
      <c r="G552" s="81"/>
      <c r="H552" s="81"/>
      <c r="I552" s="81"/>
      <c r="J552" s="81">
        <f t="shared" si="126"/>
        <v>0</v>
      </c>
      <c r="K552" s="81"/>
      <c r="L552" s="81"/>
      <c r="M552" s="81"/>
      <c r="N552" s="81"/>
      <c r="O552" s="81">
        <f t="shared" si="127"/>
        <v>0</v>
      </c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</row>
    <row r="553" spans="1:34" ht="12.75">
      <c r="A553" s="71"/>
      <c r="B553" s="24"/>
      <c r="C553" s="158" t="s">
        <v>11</v>
      </c>
      <c r="D553" s="79">
        <f t="shared" si="125"/>
        <v>0</v>
      </c>
      <c r="E553" s="81"/>
      <c r="F553" s="81"/>
      <c r="G553" s="81"/>
      <c r="H553" s="81"/>
      <c r="I553" s="81"/>
      <c r="J553" s="81">
        <f t="shared" si="126"/>
        <v>0</v>
      </c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</row>
    <row r="554" spans="1:34" ht="12.75">
      <c r="A554" s="71"/>
      <c r="B554" s="24"/>
      <c r="C554" s="158" t="s">
        <v>27</v>
      </c>
      <c r="D554" s="79">
        <f t="shared" si="125"/>
        <v>0</v>
      </c>
      <c r="E554" s="81">
        <f t="shared" si="120"/>
        <v>0</v>
      </c>
      <c r="F554" s="81"/>
      <c r="G554" s="81"/>
      <c r="H554" s="81"/>
      <c r="I554" s="81"/>
      <c r="J554" s="81">
        <f t="shared" si="126"/>
        <v>0</v>
      </c>
      <c r="K554" s="81"/>
      <c r="L554" s="81"/>
      <c r="M554" s="81"/>
      <c r="N554" s="81"/>
      <c r="O554" s="81">
        <f t="shared" si="127"/>
        <v>0</v>
      </c>
      <c r="P554" s="81"/>
      <c r="Q554" s="81"/>
      <c r="R554" s="81">
        <f t="shared" si="128"/>
        <v>0</v>
      </c>
      <c r="S554" s="81"/>
      <c r="T554" s="81"/>
      <c r="U554" s="81">
        <f t="shared" si="121"/>
        <v>0</v>
      </c>
      <c r="V554" s="81"/>
      <c r="W554" s="81"/>
      <c r="X554" s="81">
        <f t="shared" si="122"/>
        <v>0</v>
      </c>
      <c r="Y554" s="81"/>
      <c r="Z554" s="81"/>
      <c r="AA554" s="81"/>
      <c r="AB554" s="81"/>
      <c r="AC554" s="81">
        <f t="shared" si="123"/>
        <v>0</v>
      </c>
      <c r="AD554" s="81"/>
      <c r="AE554" s="81"/>
      <c r="AF554" s="81">
        <f t="shared" si="124"/>
        <v>0</v>
      </c>
      <c r="AG554" s="81"/>
      <c r="AH554" s="81"/>
    </row>
    <row r="555" spans="1:34" ht="12.75">
      <c r="A555" s="71"/>
      <c r="B555" s="24"/>
      <c r="C555" s="158" t="s">
        <v>11</v>
      </c>
      <c r="D555" s="79">
        <f t="shared" si="125"/>
        <v>0</v>
      </c>
      <c r="E555" s="81">
        <f t="shared" si="120"/>
        <v>0</v>
      </c>
      <c r="F555" s="81"/>
      <c r="G555" s="81"/>
      <c r="H555" s="81"/>
      <c r="I555" s="81"/>
      <c r="J555" s="81">
        <f t="shared" si="126"/>
        <v>0</v>
      </c>
      <c r="K555" s="81"/>
      <c r="L555" s="81"/>
      <c r="M555" s="81"/>
      <c r="N555" s="81"/>
      <c r="O555" s="81">
        <f t="shared" si="127"/>
        <v>0</v>
      </c>
      <c r="P555" s="81"/>
      <c r="Q555" s="81"/>
      <c r="R555" s="81">
        <f t="shared" si="128"/>
        <v>0</v>
      </c>
      <c r="S555" s="81"/>
      <c r="T555" s="81"/>
      <c r="U555" s="81">
        <f t="shared" si="121"/>
        <v>0</v>
      </c>
      <c r="V555" s="81"/>
      <c r="W555" s="81"/>
      <c r="X555" s="81">
        <f t="shared" si="122"/>
        <v>0</v>
      </c>
      <c r="Y555" s="81"/>
      <c r="Z555" s="81"/>
      <c r="AA555" s="81"/>
      <c r="AB555" s="81"/>
      <c r="AC555" s="81">
        <f t="shared" si="123"/>
        <v>0</v>
      </c>
      <c r="AD555" s="81"/>
      <c r="AE555" s="81"/>
      <c r="AF555" s="81">
        <f t="shared" si="124"/>
        <v>0</v>
      </c>
      <c r="AG555" s="81"/>
      <c r="AH555" s="81"/>
    </row>
    <row r="556" spans="1:34" ht="12.75">
      <c r="A556" s="71"/>
      <c r="B556" s="24"/>
      <c r="C556" s="158" t="s">
        <v>27</v>
      </c>
      <c r="D556" s="79">
        <f t="shared" si="125"/>
        <v>0</v>
      </c>
      <c r="E556" s="81">
        <f t="shared" si="120"/>
        <v>0</v>
      </c>
      <c r="F556" s="81"/>
      <c r="G556" s="81"/>
      <c r="H556" s="81"/>
      <c r="I556" s="81"/>
      <c r="J556" s="81">
        <f t="shared" si="126"/>
        <v>0</v>
      </c>
      <c r="K556" s="81"/>
      <c r="L556" s="81"/>
      <c r="M556" s="81"/>
      <c r="N556" s="81"/>
      <c r="O556" s="81">
        <f t="shared" si="127"/>
        <v>0</v>
      </c>
      <c r="P556" s="81"/>
      <c r="Q556" s="81"/>
      <c r="R556" s="81">
        <f t="shared" si="128"/>
        <v>0</v>
      </c>
      <c r="S556" s="81"/>
      <c r="T556" s="81"/>
      <c r="U556" s="81">
        <f t="shared" si="121"/>
        <v>0</v>
      </c>
      <c r="V556" s="81"/>
      <c r="W556" s="81"/>
      <c r="X556" s="81">
        <f t="shared" si="122"/>
        <v>0</v>
      </c>
      <c r="Y556" s="81"/>
      <c r="Z556" s="81"/>
      <c r="AA556" s="81"/>
      <c r="AB556" s="81"/>
      <c r="AC556" s="81">
        <f t="shared" si="123"/>
        <v>0</v>
      </c>
      <c r="AD556" s="81"/>
      <c r="AE556" s="81"/>
      <c r="AF556" s="81">
        <f t="shared" si="124"/>
        <v>0</v>
      </c>
      <c r="AG556" s="81"/>
      <c r="AH556" s="81"/>
    </row>
    <row r="557" spans="1:34" ht="12.75">
      <c r="A557" s="71"/>
      <c r="B557" s="24"/>
      <c r="C557" s="158" t="s">
        <v>11</v>
      </c>
      <c r="D557" s="79">
        <f t="shared" si="125"/>
        <v>0</v>
      </c>
      <c r="E557" s="81">
        <f t="shared" si="120"/>
        <v>0</v>
      </c>
      <c r="F557" s="81"/>
      <c r="G557" s="81"/>
      <c r="H557" s="81"/>
      <c r="I557" s="81"/>
      <c r="J557" s="81">
        <f t="shared" si="126"/>
        <v>0</v>
      </c>
      <c r="K557" s="81"/>
      <c r="L557" s="81"/>
      <c r="M557" s="81"/>
      <c r="N557" s="81"/>
      <c r="O557" s="81">
        <f t="shared" si="127"/>
        <v>0</v>
      </c>
      <c r="P557" s="81"/>
      <c r="Q557" s="81"/>
      <c r="R557" s="81">
        <f t="shared" si="128"/>
        <v>0</v>
      </c>
      <c r="S557" s="81"/>
      <c r="T557" s="81"/>
      <c r="U557" s="81">
        <f t="shared" si="121"/>
        <v>0</v>
      </c>
      <c r="V557" s="81"/>
      <c r="W557" s="81"/>
      <c r="X557" s="81">
        <f t="shared" si="122"/>
        <v>0</v>
      </c>
      <c r="Y557" s="81"/>
      <c r="Z557" s="81"/>
      <c r="AA557" s="81"/>
      <c r="AB557" s="81"/>
      <c r="AC557" s="81">
        <f t="shared" si="123"/>
        <v>0</v>
      </c>
      <c r="AD557" s="81"/>
      <c r="AE557" s="81"/>
      <c r="AF557" s="81">
        <f t="shared" si="124"/>
        <v>0</v>
      </c>
      <c r="AG557" s="81"/>
      <c r="AH557" s="81"/>
    </row>
    <row r="558" spans="1:34" ht="12.75">
      <c r="A558" s="71"/>
      <c r="B558" s="24"/>
      <c r="C558" s="158" t="s">
        <v>27</v>
      </c>
      <c r="D558" s="79">
        <f t="shared" si="125"/>
        <v>0</v>
      </c>
      <c r="E558" s="81">
        <f t="shared" si="120"/>
        <v>0</v>
      </c>
      <c r="F558" s="81"/>
      <c r="G558" s="81"/>
      <c r="H558" s="81"/>
      <c r="I558" s="81"/>
      <c r="J558" s="81">
        <f t="shared" si="126"/>
        <v>0</v>
      </c>
      <c r="K558" s="81"/>
      <c r="L558" s="81"/>
      <c r="M558" s="81"/>
      <c r="N558" s="81"/>
      <c r="O558" s="81">
        <f t="shared" si="127"/>
        <v>0</v>
      </c>
      <c r="P558" s="81"/>
      <c r="Q558" s="81"/>
      <c r="R558" s="81">
        <f t="shared" si="128"/>
        <v>0</v>
      </c>
      <c r="S558" s="81"/>
      <c r="T558" s="81"/>
      <c r="U558" s="81">
        <f t="shared" si="121"/>
        <v>0</v>
      </c>
      <c r="V558" s="81"/>
      <c r="W558" s="81"/>
      <c r="X558" s="81">
        <f t="shared" si="122"/>
        <v>0</v>
      </c>
      <c r="Y558" s="81"/>
      <c r="Z558" s="81"/>
      <c r="AA558" s="81"/>
      <c r="AB558" s="81"/>
      <c r="AC558" s="81">
        <f t="shared" si="123"/>
        <v>0</v>
      </c>
      <c r="AD558" s="81"/>
      <c r="AE558" s="81"/>
      <c r="AF558" s="81">
        <f t="shared" si="124"/>
        <v>0</v>
      </c>
      <c r="AG558" s="81"/>
      <c r="AH558" s="81"/>
    </row>
    <row r="559" spans="1:34" ht="13.5" thickBot="1">
      <c r="A559" s="101"/>
      <c r="B559" s="24"/>
      <c r="C559" s="159" t="s">
        <v>11</v>
      </c>
      <c r="D559" s="82">
        <f t="shared" si="125"/>
        <v>0</v>
      </c>
      <c r="E559" s="83">
        <f t="shared" si="120"/>
        <v>0</v>
      </c>
      <c r="F559" s="83"/>
      <c r="G559" s="83"/>
      <c r="H559" s="83"/>
      <c r="I559" s="83"/>
      <c r="J559" s="83">
        <f t="shared" si="126"/>
        <v>0</v>
      </c>
      <c r="K559" s="83"/>
      <c r="L559" s="83"/>
      <c r="M559" s="83"/>
      <c r="N559" s="83"/>
      <c r="O559" s="83">
        <f t="shared" si="127"/>
        <v>0</v>
      </c>
      <c r="P559" s="83"/>
      <c r="Q559" s="83"/>
      <c r="R559" s="83">
        <f t="shared" si="128"/>
        <v>0</v>
      </c>
      <c r="S559" s="83"/>
      <c r="T559" s="83"/>
      <c r="U559" s="83">
        <f t="shared" si="121"/>
        <v>0</v>
      </c>
      <c r="V559" s="83"/>
      <c r="W559" s="83"/>
      <c r="X559" s="83">
        <f t="shared" si="122"/>
        <v>0</v>
      </c>
      <c r="Y559" s="83"/>
      <c r="Z559" s="83"/>
      <c r="AA559" s="83"/>
      <c r="AB559" s="83"/>
      <c r="AC559" s="83">
        <f t="shared" si="123"/>
        <v>0</v>
      </c>
      <c r="AD559" s="83"/>
      <c r="AE559" s="83"/>
      <c r="AF559" s="83">
        <f t="shared" si="124"/>
        <v>0</v>
      </c>
      <c r="AG559" s="83"/>
      <c r="AH559" s="83"/>
    </row>
    <row r="560" spans="1:34" ht="15">
      <c r="A560" s="120" t="s">
        <v>32</v>
      </c>
      <c r="B560" s="121" t="s">
        <v>207</v>
      </c>
      <c r="C560" s="122" t="s">
        <v>27</v>
      </c>
      <c r="D560" s="79">
        <f>D562+D596+D598+D600+D606+D564+D566+D568+D570+D572+D574+D576+D578+D582+D580+D584+D586+D588+D590+D592+D594+D602+D604</f>
        <v>45</v>
      </c>
      <c r="E560" s="79">
        <f aca="true" t="shared" si="129" ref="E560:AH560">E562+E596+E598+E600+E606</f>
        <v>0</v>
      </c>
      <c r="F560" s="79">
        <f t="shared" si="129"/>
        <v>0</v>
      </c>
      <c r="G560" s="79">
        <f t="shared" si="129"/>
        <v>0</v>
      </c>
      <c r="H560" s="79">
        <f t="shared" si="129"/>
        <v>0</v>
      </c>
      <c r="I560" s="79">
        <f t="shared" si="129"/>
        <v>0</v>
      </c>
      <c r="J560" s="79">
        <f>J562+J596+J598+J600+J606+J564+J566+J568+J570+J572+J574+J576+J578+J580+J582+J584+J586+J588+J590+J592+J594+J602+J604</f>
        <v>45</v>
      </c>
      <c r="K560" s="79">
        <f>K562+K596+K598+K600+K606+K564+K566+K568+K570+K572+K574+K576+K578+K580+K582+K584+K586+K588+K590+K592+K594+K602</f>
        <v>39</v>
      </c>
      <c r="L560" s="79">
        <f>L580+L588</f>
        <v>6</v>
      </c>
      <c r="M560" s="79">
        <f t="shared" si="129"/>
        <v>0</v>
      </c>
      <c r="N560" s="79">
        <f t="shared" si="129"/>
        <v>0</v>
      </c>
      <c r="O560" s="79"/>
      <c r="P560" s="79">
        <f t="shared" si="129"/>
        <v>0</v>
      </c>
      <c r="Q560" s="79"/>
      <c r="R560" s="79">
        <f t="shared" si="129"/>
        <v>0</v>
      </c>
      <c r="S560" s="79">
        <f t="shared" si="129"/>
        <v>0</v>
      </c>
      <c r="T560" s="79">
        <f t="shared" si="129"/>
        <v>0</v>
      </c>
      <c r="U560" s="79">
        <f t="shared" si="129"/>
        <v>0</v>
      </c>
      <c r="V560" s="79">
        <f t="shared" si="129"/>
        <v>0</v>
      </c>
      <c r="W560" s="79">
        <f t="shared" si="129"/>
        <v>0</v>
      </c>
      <c r="X560" s="79">
        <f t="shared" si="129"/>
        <v>0</v>
      </c>
      <c r="Y560" s="79">
        <f t="shared" si="129"/>
        <v>0</v>
      </c>
      <c r="Z560" s="79">
        <f t="shared" si="129"/>
        <v>0</v>
      </c>
      <c r="AA560" s="79">
        <f t="shared" si="129"/>
        <v>0</v>
      </c>
      <c r="AB560" s="79">
        <f t="shared" si="129"/>
        <v>0</v>
      </c>
      <c r="AC560" s="79">
        <f t="shared" si="129"/>
        <v>0</v>
      </c>
      <c r="AD560" s="79">
        <f t="shared" si="129"/>
        <v>0</v>
      </c>
      <c r="AE560" s="79">
        <f t="shared" si="129"/>
        <v>0</v>
      </c>
      <c r="AF560" s="79">
        <f t="shared" si="129"/>
        <v>0</v>
      </c>
      <c r="AG560" s="79">
        <f t="shared" si="129"/>
        <v>0</v>
      </c>
      <c r="AH560" s="79">
        <f t="shared" si="129"/>
        <v>0</v>
      </c>
    </row>
    <row r="561" spans="1:34" ht="15">
      <c r="A561" s="128"/>
      <c r="B561" s="123" t="s">
        <v>29</v>
      </c>
      <c r="C561" s="124" t="s">
        <v>11</v>
      </c>
      <c r="D561" s="79">
        <f>D563+D597+D599+D601+D607+D565+D567+D569+D571+D573+D575+D577+D579+D581+D583+D585+D587+D589+D591+D593+D595+D603+D605</f>
        <v>37.739999999999995</v>
      </c>
      <c r="E561" s="79">
        <f aca="true" t="shared" si="130" ref="E561:AH561">E563+E597+E599+E601+E607</f>
        <v>0</v>
      </c>
      <c r="F561" s="79">
        <f t="shared" si="130"/>
        <v>0</v>
      </c>
      <c r="G561" s="79">
        <f t="shared" si="130"/>
        <v>0</v>
      </c>
      <c r="H561" s="79">
        <f t="shared" si="130"/>
        <v>0</v>
      </c>
      <c r="I561" s="79">
        <f t="shared" si="130"/>
        <v>0</v>
      </c>
      <c r="J561" s="79">
        <f>J563+J597+J599+J601+J607+J565+J567+J569+J571+J573+J575+J577+J579+J581+J583+J585+J587+J589+J591+J595+J603+J58+J593</f>
        <v>37.739999999999995</v>
      </c>
      <c r="K561" s="79">
        <f>K563+K565+K567+K569+K571+K573+K575+K577+K579+K581+K583+K585+K587</f>
        <v>22.619999999999997</v>
      </c>
      <c r="L561" s="79">
        <f>L581+L589</f>
        <v>15.120000000000001</v>
      </c>
      <c r="M561" s="79">
        <f t="shared" si="130"/>
        <v>0</v>
      </c>
      <c r="N561" s="79">
        <f t="shared" si="130"/>
        <v>0</v>
      </c>
      <c r="O561" s="79"/>
      <c r="P561" s="79">
        <f t="shared" si="130"/>
        <v>0</v>
      </c>
      <c r="Q561" s="79"/>
      <c r="R561" s="79">
        <f t="shared" si="130"/>
        <v>0</v>
      </c>
      <c r="S561" s="79">
        <f t="shared" si="130"/>
        <v>0</v>
      </c>
      <c r="T561" s="79">
        <f t="shared" si="130"/>
        <v>0</v>
      </c>
      <c r="U561" s="79">
        <f t="shared" si="130"/>
        <v>0</v>
      </c>
      <c r="V561" s="79">
        <f t="shared" si="130"/>
        <v>0</v>
      </c>
      <c r="W561" s="79">
        <f t="shared" si="130"/>
        <v>0</v>
      </c>
      <c r="X561" s="79">
        <f t="shared" si="130"/>
        <v>0</v>
      </c>
      <c r="Y561" s="79">
        <f t="shared" si="130"/>
        <v>0</v>
      </c>
      <c r="Z561" s="79">
        <f t="shared" si="130"/>
        <v>0</v>
      </c>
      <c r="AA561" s="79">
        <f t="shared" si="130"/>
        <v>0</v>
      </c>
      <c r="AB561" s="79">
        <f t="shared" si="130"/>
        <v>0</v>
      </c>
      <c r="AC561" s="79">
        <f t="shared" si="130"/>
        <v>0</v>
      </c>
      <c r="AD561" s="79">
        <f t="shared" si="130"/>
        <v>0</v>
      </c>
      <c r="AE561" s="79">
        <f t="shared" si="130"/>
        <v>0</v>
      </c>
      <c r="AF561" s="79">
        <f t="shared" si="130"/>
        <v>0</v>
      </c>
      <c r="AG561" s="79">
        <f t="shared" si="130"/>
        <v>0</v>
      </c>
      <c r="AH561" s="79">
        <f t="shared" si="130"/>
        <v>0</v>
      </c>
    </row>
    <row r="562" spans="1:34" ht="12.75">
      <c r="A562" s="71"/>
      <c r="B562" s="24" t="s">
        <v>253</v>
      </c>
      <c r="C562" s="158" t="s">
        <v>27</v>
      </c>
      <c r="D562" s="79">
        <f t="shared" si="125"/>
        <v>3</v>
      </c>
      <c r="E562" s="81">
        <f>F562+G562</f>
        <v>0</v>
      </c>
      <c r="F562" s="81"/>
      <c r="G562" s="81"/>
      <c r="H562" s="81"/>
      <c r="I562" s="81"/>
      <c r="J562" s="81">
        <f t="shared" si="126"/>
        <v>3</v>
      </c>
      <c r="K562" s="81">
        <v>3</v>
      </c>
      <c r="L562" s="81"/>
      <c r="M562" s="81"/>
      <c r="N562" s="81"/>
      <c r="O562" s="81">
        <f t="shared" si="127"/>
        <v>0</v>
      </c>
      <c r="P562" s="81"/>
      <c r="Q562" s="81"/>
      <c r="R562" s="81">
        <f t="shared" si="128"/>
        <v>0</v>
      </c>
      <c r="S562" s="81"/>
      <c r="T562" s="81"/>
      <c r="U562" s="81">
        <f>V562</f>
        <v>0</v>
      </c>
      <c r="V562" s="81"/>
      <c r="W562" s="81"/>
      <c r="X562" s="81">
        <f>Y562+Z562</f>
        <v>0</v>
      </c>
      <c r="Y562" s="81"/>
      <c r="Z562" s="81"/>
      <c r="AA562" s="81"/>
      <c r="AB562" s="81"/>
      <c r="AC562" s="81">
        <f>AD562</f>
        <v>0</v>
      </c>
      <c r="AD562" s="81"/>
      <c r="AE562" s="81"/>
      <c r="AF562" s="81">
        <f>AG562</f>
        <v>0</v>
      </c>
      <c r="AG562" s="81"/>
      <c r="AH562" s="81"/>
    </row>
    <row r="563" spans="1:34" ht="12.75">
      <c r="A563" s="71"/>
      <c r="B563" s="24"/>
      <c r="C563" s="158" t="s">
        <v>11</v>
      </c>
      <c r="D563" s="79">
        <f t="shared" si="125"/>
        <v>1.74</v>
      </c>
      <c r="E563" s="81">
        <f>F563+G563</f>
        <v>0</v>
      </c>
      <c r="F563" s="81"/>
      <c r="G563" s="81"/>
      <c r="H563" s="81"/>
      <c r="I563" s="81"/>
      <c r="J563" s="81">
        <f t="shared" si="126"/>
        <v>1.74</v>
      </c>
      <c r="K563" s="81">
        <v>1.74</v>
      </c>
      <c r="L563" s="81"/>
      <c r="M563" s="81"/>
      <c r="N563" s="81"/>
      <c r="O563" s="81">
        <f t="shared" si="127"/>
        <v>0</v>
      </c>
      <c r="P563" s="81"/>
      <c r="Q563" s="81"/>
      <c r="R563" s="81">
        <f t="shared" si="128"/>
        <v>0</v>
      </c>
      <c r="S563" s="81"/>
      <c r="T563" s="81"/>
      <c r="U563" s="81">
        <f>V563</f>
        <v>0</v>
      </c>
      <c r="V563" s="81"/>
      <c r="W563" s="81"/>
      <c r="X563" s="81">
        <f>Y563+Z563</f>
        <v>0</v>
      </c>
      <c r="Y563" s="81"/>
      <c r="Z563" s="81"/>
      <c r="AA563" s="81"/>
      <c r="AB563" s="81"/>
      <c r="AC563" s="81">
        <f>AD563</f>
        <v>0</v>
      </c>
      <c r="AD563" s="81"/>
      <c r="AE563" s="81"/>
      <c r="AF563" s="81">
        <f>AG563</f>
        <v>0</v>
      </c>
      <c r="AG563" s="81"/>
      <c r="AH563" s="81"/>
    </row>
    <row r="564" spans="1:34" ht="12.75">
      <c r="A564" s="71"/>
      <c r="B564" s="24" t="s">
        <v>263</v>
      </c>
      <c r="C564" s="158" t="s">
        <v>27</v>
      </c>
      <c r="D564" s="79">
        <f t="shared" si="125"/>
        <v>1</v>
      </c>
      <c r="E564" s="81"/>
      <c r="F564" s="81"/>
      <c r="G564" s="81"/>
      <c r="H564" s="81"/>
      <c r="I564" s="81"/>
      <c r="J564" s="81">
        <f t="shared" si="126"/>
        <v>1</v>
      </c>
      <c r="K564" s="81">
        <v>1</v>
      </c>
      <c r="L564" s="81"/>
      <c r="M564" s="81"/>
      <c r="N564" s="81"/>
      <c r="O564" s="81">
        <f t="shared" si="127"/>
        <v>0</v>
      </c>
      <c r="P564" s="81"/>
      <c r="Q564" s="81"/>
      <c r="R564" s="81">
        <f t="shared" si="128"/>
        <v>0</v>
      </c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</row>
    <row r="565" spans="1:34" ht="12.75">
      <c r="A565" s="71"/>
      <c r="B565" s="24"/>
      <c r="C565" s="158" t="s">
        <v>11</v>
      </c>
      <c r="D565" s="79">
        <f t="shared" si="125"/>
        <v>0.58</v>
      </c>
      <c r="E565" s="81"/>
      <c r="F565" s="81"/>
      <c r="G565" s="81"/>
      <c r="H565" s="81"/>
      <c r="I565" s="81"/>
      <c r="J565" s="81">
        <f t="shared" si="126"/>
        <v>0.58</v>
      </c>
      <c r="K565" s="81">
        <v>0.58</v>
      </c>
      <c r="L565" s="81"/>
      <c r="M565" s="81"/>
      <c r="N565" s="81"/>
      <c r="O565" s="81">
        <f t="shared" si="127"/>
        <v>0</v>
      </c>
      <c r="P565" s="81"/>
      <c r="Q565" s="81"/>
      <c r="R565" s="81">
        <f t="shared" si="128"/>
        <v>0</v>
      </c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</row>
    <row r="566" spans="1:34" ht="12.75">
      <c r="A566" s="71"/>
      <c r="B566" s="24" t="s">
        <v>255</v>
      </c>
      <c r="C566" s="158" t="s">
        <v>27</v>
      </c>
      <c r="D566" s="79">
        <f t="shared" si="125"/>
        <v>3</v>
      </c>
      <c r="E566" s="81"/>
      <c r="F566" s="81"/>
      <c r="G566" s="81"/>
      <c r="H566" s="81"/>
      <c r="I566" s="81"/>
      <c r="J566" s="81">
        <f t="shared" si="126"/>
        <v>3</v>
      </c>
      <c r="K566" s="81">
        <v>3</v>
      </c>
      <c r="L566" s="81"/>
      <c r="M566" s="81"/>
      <c r="N566" s="81"/>
      <c r="O566" s="81">
        <f t="shared" si="127"/>
        <v>0</v>
      </c>
      <c r="P566" s="81"/>
      <c r="Q566" s="81"/>
      <c r="R566" s="81">
        <f t="shared" si="128"/>
        <v>0</v>
      </c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</row>
    <row r="567" spans="1:34" ht="12.75">
      <c r="A567" s="71"/>
      <c r="B567" s="24"/>
      <c r="C567" s="158" t="s">
        <v>11</v>
      </c>
      <c r="D567" s="79">
        <f t="shared" si="125"/>
        <v>1.74</v>
      </c>
      <c r="E567" s="81"/>
      <c r="F567" s="81"/>
      <c r="G567" s="81"/>
      <c r="H567" s="81"/>
      <c r="I567" s="81"/>
      <c r="J567" s="81">
        <f t="shared" si="126"/>
        <v>1.74</v>
      </c>
      <c r="K567" s="81">
        <v>1.74</v>
      </c>
      <c r="L567" s="81"/>
      <c r="M567" s="81"/>
      <c r="N567" s="81"/>
      <c r="O567" s="81">
        <f t="shared" si="127"/>
        <v>0</v>
      </c>
      <c r="P567" s="81"/>
      <c r="Q567" s="81"/>
      <c r="R567" s="81">
        <f t="shared" si="128"/>
        <v>0</v>
      </c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</row>
    <row r="568" spans="1:34" ht="12.75">
      <c r="A568" s="71"/>
      <c r="B568" s="24" t="s">
        <v>329</v>
      </c>
      <c r="C568" s="158" t="s">
        <v>27</v>
      </c>
      <c r="D568" s="79">
        <f t="shared" si="125"/>
        <v>2</v>
      </c>
      <c r="E568" s="81"/>
      <c r="F568" s="81"/>
      <c r="G568" s="81"/>
      <c r="H568" s="81"/>
      <c r="I568" s="81"/>
      <c r="J568" s="81">
        <f t="shared" si="126"/>
        <v>2</v>
      </c>
      <c r="K568" s="81">
        <v>2</v>
      </c>
      <c r="L568" s="81"/>
      <c r="M568" s="81"/>
      <c r="N568" s="81"/>
      <c r="O568" s="81">
        <f t="shared" si="127"/>
        <v>0</v>
      </c>
      <c r="P568" s="81"/>
      <c r="Q568" s="81"/>
      <c r="R568" s="81">
        <f t="shared" si="128"/>
        <v>0</v>
      </c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</row>
    <row r="569" spans="1:34" ht="12.75">
      <c r="A569" s="71"/>
      <c r="B569" s="24"/>
      <c r="C569" s="158" t="s">
        <v>11</v>
      </c>
      <c r="D569" s="79">
        <f t="shared" si="125"/>
        <v>1.16</v>
      </c>
      <c r="E569" s="81"/>
      <c r="F569" s="81"/>
      <c r="G569" s="81"/>
      <c r="H569" s="81"/>
      <c r="I569" s="81"/>
      <c r="J569" s="81">
        <f t="shared" si="126"/>
        <v>1.16</v>
      </c>
      <c r="K569" s="81">
        <v>1.16</v>
      </c>
      <c r="L569" s="81"/>
      <c r="M569" s="81"/>
      <c r="N569" s="81"/>
      <c r="O569" s="81">
        <f t="shared" si="127"/>
        <v>0</v>
      </c>
      <c r="P569" s="81"/>
      <c r="Q569" s="81"/>
      <c r="R569" s="81">
        <f t="shared" si="128"/>
        <v>0</v>
      </c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</row>
    <row r="570" spans="1:34" ht="12.75">
      <c r="A570" s="71"/>
      <c r="B570" s="24" t="s">
        <v>330</v>
      </c>
      <c r="C570" s="158" t="s">
        <v>27</v>
      </c>
      <c r="D570" s="79">
        <f t="shared" si="125"/>
        <v>1</v>
      </c>
      <c r="E570" s="81"/>
      <c r="F570" s="81"/>
      <c r="G570" s="81"/>
      <c r="H570" s="81"/>
      <c r="I570" s="81"/>
      <c r="J570" s="81">
        <f t="shared" si="126"/>
        <v>1</v>
      </c>
      <c r="K570" s="81">
        <v>1</v>
      </c>
      <c r="L570" s="81"/>
      <c r="M570" s="81"/>
      <c r="N570" s="81"/>
      <c r="O570" s="81">
        <f t="shared" si="127"/>
        <v>0</v>
      </c>
      <c r="P570" s="81"/>
      <c r="Q570" s="81"/>
      <c r="R570" s="81">
        <f t="shared" si="128"/>
        <v>0</v>
      </c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</row>
    <row r="571" spans="1:34" ht="13.5" thickBot="1">
      <c r="A571" s="71"/>
      <c r="B571" s="24"/>
      <c r="C571" s="159" t="s">
        <v>11</v>
      </c>
      <c r="D571" s="79">
        <f t="shared" si="125"/>
        <v>0.58</v>
      </c>
      <c r="E571" s="81"/>
      <c r="F571" s="81"/>
      <c r="G571" s="81"/>
      <c r="H571" s="81"/>
      <c r="I571" s="81"/>
      <c r="J571" s="81">
        <f t="shared" si="126"/>
        <v>0.58</v>
      </c>
      <c r="K571" s="81">
        <v>0.58</v>
      </c>
      <c r="L571" s="81"/>
      <c r="M571" s="81"/>
      <c r="N571" s="81"/>
      <c r="O571" s="81">
        <f t="shared" si="127"/>
        <v>0</v>
      </c>
      <c r="P571" s="81"/>
      <c r="Q571" s="81"/>
      <c r="R571" s="81">
        <f t="shared" si="128"/>
        <v>0</v>
      </c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</row>
    <row r="572" spans="1:34" ht="12.75">
      <c r="A572" s="71"/>
      <c r="B572" s="24" t="s">
        <v>331</v>
      </c>
      <c r="C572" s="158" t="s">
        <v>27</v>
      </c>
      <c r="D572" s="79">
        <f t="shared" si="125"/>
        <v>1</v>
      </c>
      <c r="E572" s="81"/>
      <c r="F572" s="81"/>
      <c r="G572" s="81"/>
      <c r="H572" s="81"/>
      <c r="I572" s="81"/>
      <c r="J572" s="81">
        <f t="shared" si="126"/>
        <v>1</v>
      </c>
      <c r="K572" s="81">
        <v>1</v>
      </c>
      <c r="L572" s="81"/>
      <c r="M572" s="81"/>
      <c r="N572" s="81"/>
      <c r="O572" s="81">
        <f t="shared" si="127"/>
        <v>0</v>
      </c>
      <c r="P572" s="81"/>
      <c r="Q572" s="81"/>
      <c r="R572" s="81">
        <f t="shared" si="128"/>
        <v>0</v>
      </c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</row>
    <row r="573" spans="1:34" ht="12.75">
      <c r="A573" s="71"/>
      <c r="B573" s="24"/>
      <c r="C573" s="158" t="s">
        <v>11</v>
      </c>
      <c r="D573" s="79">
        <f t="shared" si="125"/>
        <v>0.58</v>
      </c>
      <c r="E573" s="81"/>
      <c r="F573" s="81"/>
      <c r="G573" s="81"/>
      <c r="H573" s="81"/>
      <c r="I573" s="81"/>
      <c r="J573" s="81">
        <f t="shared" si="126"/>
        <v>0.58</v>
      </c>
      <c r="K573" s="81">
        <v>0.58</v>
      </c>
      <c r="L573" s="81"/>
      <c r="M573" s="81"/>
      <c r="N573" s="81"/>
      <c r="O573" s="81">
        <f t="shared" si="127"/>
        <v>0</v>
      </c>
      <c r="P573" s="81"/>
      <c r="Q573" s="81"/>
      <c r="R573" s="81">
        <f t="shared" si="128"/>
        <v>0</v>
      </c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</row>
    <row r="574" spans="1:34" ht="12.75">
      <c r="A574" s="71"/>
      <c r="B574" s="24" t="s">
        <v>335</v>
      </c>
      <c r="C574" s="158" t="s">
        <v>27</v>
      </c>
      <c r="D574" s="79">
        <f t="shared" si="125"/>
        <v>8</v>
      </c>
      <c r="E574" s="81"/>
      <c r="F574" s="81"/>
      <c r="G574" s="81"/>
      <c r="H574" s="81"/>
      <c r="I574" s="81"/>
      <c r="J574" s="81">
        <f t="shared" si="126"/>
        <v>8</v>
      </c>
      <c r="K574" s="81">
        <v>8</v>
      </c>
      <c r="L574" s="81"/>
      <c r="M574" s="81"/>
      <c r="N574" s="81"/>
      <c r="O574" s="81">
        <v>0</v>
      </c>
      <c r="P574" s="81"/>
      <c r="Q574" s="81">
        <v>0</v>
      </c>
      <c r="R574" s="81">
        <f t="shared" si="128"/>
        <v>0</v>
      </c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</row>
    <row r="575" spans="1:34" ht="12.75">
      <c r="A575" s="71"/>
      <c r="B575" s="24"/>
      <c r="C575" s="158" t="s">
        <v>11</v>
      </c>
      <c r="D575" s="79">
        <f t="shared" si="125"/>
        <v>4.64</v>
      </c>
      <c r="E575" s="81"/>
      <c r="F575" s="81"/>
      <c r="G575" s="81"/>
      <c r="H575" s="81"/>
      <c r="I575" s="81"/>
      <c r="J575" s="81">
        <f t="shared" si="126"/>
        <v>4.64</v>
      </c>
      <c r="K575" s="81">
        <v>4.64</v>
      </c>
      <c r="L575" s="81"/>
      <c r="M575" s="81"/>
      <c r="N575" s="81"/>
      <c r="O575" s="81">
        <f t="shared" si="127"/>
        <v>0</v>
      </c>
      <c r="P575" s="81"/>
      <c r="Q575" s="81"/>
      <c r="R575" s="81">
        <f t="shared" si="128"/>
        <v>0</v>
      </c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</row>
    <row r="576" spans="1:34" ht="12.75">
      <c r="A576" s="71"/>
      <c r="B576" s="24" t="s">
        <v>362</v>
      </c>
      <c r="C576" s="158" t="s">
        <v>27</v>
      </c>
      <c r="D576" s="79">
        <f t="shared" si="125"/>
        <v>1</v>
      </c>
      <c r="E576" s="81"/>
      <c r="F576" s="81"/>
      <c r="G576" s="81"/>
      <c r="H576" s="81"/>
      <c r="I576" s="81"/>
      <c r="J576" s="81">
        <f t="shared" si="126"/>
        <v>1</v>
      </c>
      <c r="K576" s="81">
        <v>1</v>
      </c>
      <c r="L576" s="81"/>
      <c r="M576" s="81"/>
      <c r="N576" s="81"/>
      <c r="O576" s="81">
        <f t="shared" si="127"/>
        <v>0</v>
      </c>
      <c r="P576" s="81"/>
      <c r="Q576" s="81"/>
      <c r="R576" s="81">
        <f t="shared" si="128"/>
        <v>0</v>
      </c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</row>
    <row r="577" spans="1:34" ht="12.75">
      <c r="A577" s="71"/>
      <c r="B577" s="24"/>
      <c r="C577" s="158" t="s">
        <v>11</v>
      </c>
      <c r="D577" s="79">
        <f t="shared" si="125"/>
        <v>0.58</v>
      </c>
      <c r="E577" s="81"/>
      <c r="F577" s="81"/>
      <c r="G577" s="81"/>
      <c r="H577" s="81"/>
      <c r="I577" s="81"/>
      <c r="J577" s="81">
        <f t="shared" si="126"/>
        <v>0.58</v>
      </c>
      <c r="K577" s="81">
        <v>0.58</v>
      </c>
      <c r="L577" s="81"/>
      <c r="M577" s="81"/>
      <c r="N577" s="81"/>
      <c r="O577" s="81">
        <f t="shared" si="127"/>
        <v>0</v>
      </c>
      <c r="P577" s="81"/>
      <c r="Q577" s="81"/>
      <c r="R577" s="81">
        <f t="shared" si="128"/>
        <v>0</v>
      </c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</row>
    <row r="578" spans="1:34" ht="12.75">
      <c r="A578" s="71"/>
      <c r="B578" s="24" t="s">
        <v>363</v>
      </c>
      <c r="C578" s="158" t="s">
        <v>27</v>
      </c>
      <c r="D578" s="79">
        <f t="shared" si="125"/>
        <v>5</v>
      </c>
      <c r="E578" s="81"/>
      <c r="F578" s="81"/>
      <c r="G578" s="81"/>
      <c r="H578" s="81"/>
      <c r="I578" s="81"/>
      <c r="J578" s="81">
        <f t="shared" si="126"/>
        <v>5</v>
      </c>
      <c r="K578" s="81">
        <v>5</v>
      </c>
      <c r="L578" s="81"/>
      <c r="M578" s="81"/>
      <c r="N578" s="81"/>
      <c r="O578" s="81">
        <f t="shared" si="127"/>
        <v>0</v>
      </c>
      <c r="P578" s="81"/>
      <c r="Q578" s="81"/>
      <c r="R578" s="81">
        <f t="shared" si="128"/>
        <v>0</v>
      </c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</row>
    <row r="579" spans="1:34" ht="13.5" thickBot="1">
      <c r="A579" s="71"/>
      <c r="B579" s="24"/>
      <c r="C579" s="159" t="s">
        <v>11</v>
      </c>
      <c r="D579" s="79">
        <f t="shared" si="125"/>
        <v>2.9</v>
      </c>
      <c r="E579" s="81"/>
      <c r="F579" s="81"/>
      <c r="G579" s="81"/>
      <c r="H579" s="81"/>
      <c r="I579" s="81"/>
      <c r="J579" s="81">
        <f t="shared" si="126"/>
        <v>2.9</v>
      </c>
      <c r="K579" s="81">
        <v>2.9</v>
      </c>
      <c r="L579" s="81"/>
      <c r="M579" s="81"/>
      <c r="N579" s="81"/>
      <c r="O579" s="81">
        <f t="shared" si="127"/>
        <v>0</v>
      </c>
      <c r="P579" s="81"/>
      <c r="Q579" s="81"/>
      <c r="R579" s="81">
        <f t="shared" si="128"/>
        <v>0</v>
      </c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</row>
    <row r="580" spans="1:34" ht="12.75">
      <c r="A580" s="71"/>
      <c r="B580" s="24" t="s">
        <v>364</v>
      </c>
      <c r="C580" s="158" t="s">
        <v>27</v>
      </c>
      <c r="D580" s="79">
        <f t="shared" si="125"/>
        <v>3</v>
      </c>
      <c r="E580" s="81"/>
      <c r="F580" s="81"/>
      <c r="G580" s="81"/>
      <c r="H580" s="81"/>
      <c r="I580" s="81"/>
      <c r="J580" s="81">
        <f t="shared" si="126"/>
        <v>3</v>
      </c>
      <c r="K580" s="81"/>
      <c r="L580" s="81">
        <v>3</v>
      </c>
      <c r="M580" s="81"/>
      <c r="N580" s="81"/>
      <c r="O580" s="81">
        <f t="shared" si="127"/>
        <v>0</v>
      </c>
      <c r="P580" s="81"/>
      <c r="Q580" s="81"/>
      <c r="R580" s="81">
        <f t="shared" si="128"/>
        <v>0</v>
      </c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</row>
    <row r="581" spans="1:34" ht="12.75">
      <c r="A581" s="71"/>
      <c r="B581" s="24"/>
      <c r="C581" s="158" t="s">
        <v>11</v>
      </c>
      <c r="D581" s="79">
        <f t="shared" si="125"/>
        <v>7.38</v>
      </c>
      <c r="E581" s="81"/>
      <c r="F581" s="81"/>
      <c r="G581" s="81"/>
      <c r="H581" s="81"/>
      <c r="I581" s="81"/>
      <c r="J581" s="81">
        <f t="shared" si="126"/>
        <v>7.38</v>
      </c>
      <c r="K581" s="81"/>
      <c r="L581" s="81">
        <v>7.38</v>
      </c>
      <c r="M581" s="81"/>
      <c r="N581" s="81"/>
      <c r="O581" s="81">
        <f t="shared" si="127"/>
        <v>0</v>
      </c>
      <c r="P581" s="81"/>
      <c r="Q581" s="81"/>
      <c r="R581" s="81">
        <f t="shared" si="128"/>
        <v>0</v>
      </c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</row>
    <row r="582" spans="1:34" ht="12.75">
      <c r="A582" s="71"/>
      <c r="B582" s="24" t="s">
        <v>353</v>
      </c>
      <c r="C582" s="158" t="s">
        <v>27</v>
      </c>
      <c r="D582" s="79">
        <f t="shared" si="125"/>
        <v>7</v>
      </c>
      <c r="E582" s="81"/>
      <c r="F582" s="81"/>
      <c r="G582" s="81"/>
      <c r="H582" s="81"/>
      <c r="I582" s="81"/>
      <c r="J582" s="81">
        <f t="shared" si="126"/>
        <v>7</v>
      </c>
      <c r="K582" s="81">
        <v>7</v>
      </c>
      <c r="L582" s="81"/>
      <c r="M582" s="81"/>
      <c r="N582" s="81"/>
      <c r="O582" s="81">
        <f t="shared" si="127"/>
        <v>0</v>
      </c>
      <c r="P582" s="81"/>
      <c r="Q582" s="81"/>
      <c r="R582" s="81">
        <f t="shared" si="128"/>
        <v>0</v>
      </c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</row>
    <row r="583" spans="1:34" ht="12.75">
      <c r="A583" s="71"/>
      <c r="B583" s="24"/>
      <c r="C583" s="158" t="s">
        <v>11</v>
      </c>
      <c r="D583" s="79">
        <f t="shared" si="125"/>
        <v>4.06</v>
      </c>
      <c r="E583" s="81"/>
      <c r="F583" s="81"/>
      <c r="G583" s="81"/>
      <c r="H583" s="81"/>
      <c r="I583" s="81"/>
      <c r="J583" s="81">
        <f t="shared" si="126"/>
        <v>4.06</v>
      </c>
      <c r="K583" s="81">
        <v>4.06</v>
      </c>
      <c r="L583" s="81"/>
      <c r="M583" s="81"/>
      <c r="N583" s="81"/>
      <c r="O583" s="81">
        <f t="shared" si="127"/>
        <v>0</v>
      </c>
      <c r="P583" s="81"/>
      <c r="Q583" s="81"/>
      <c r="R583" s="81">
        <f t="shared" si="128"/>
        <v>0</v>
      </c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</row>
    <row r="584" spans="1:34" ht="12.75">
      <c r="A584" s="71"/>
      <c r="B584" s="24" t="s">
        <v>277</v>
      </c>
      <c r="C584" s="158" t="s">
        <v>27</v>
      </c>
      <c r="D584" s="79">
        <f t="shared" si="125"/>
        <v>2</v>
      </c>
      <c r="E584" s="81"/>
      <c r="F584" s="81"/>
      <c r="G584" s="81"/>
      <c r="H584" s="81"/>
      <c r="I584" s="81"/>
      <c r="J584" s="81">
        <f t="shared" si="126"/>
        <v>2</v>
      </c>
      <c r="K584" s="81">
        <v>2</v>
      </c>
      <c r="L584" s="81"/>
      <c r="M584" s="81"/>
      <c r="N584" s="81"/>
      <c r="O584" s="81">
        <f t="shared" si="127"/>
        <v>0</v>
      </c>
      <c r="P584" s="81"/>
      <c r="Q584" s="81"/>
      <c r="R584" s="81">
        <f t="shared" si="128"/>
        <v>0</v>
      </c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</row>
    <row r="585" spans="1:34" ht="12.75">
      <c r="A585" s="71"/>
      <c r="B585" s="24"/>
      <c r="C585" s="158" t="s">
        <v>11</v>
      </c>
      <c r="D585" s="79">
        <f t="shared" si="125"/>
        <v>1.16</v>
      </c>
      <c r="E585" s="81"/>
      <c r="F585" s="81"/>
      <c r="G585" s="81"/>
      <c r="H585" s="81"/>
      <c r="I585" s="81"/>
      <c r="J585" s="81">
        <f t="shared" si="126"/>
        <v>1.16</v>
      </c>
      <c r="K585" s="81">
        <v>1.16</v>
      </c>
      <c r="L585" s="81"/>
      <c r="M585" s="81"/>
      <c r="N585" s="81"/>
      <c r="O585" s="81">
        <f t="shared" si="127"/>
        <v>0</v>
      </c>
      <c r="P585" s="81"/>
      <c r="Q585" s="81"/>
      <c r="R585" s="81">
        <f t="shared" si="128"/>
        <v>0</v>
      </c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</row>
    <row r="586" spans="1:34" ht="12.75">
      <c r="A586" s="71"/>
      <c r="B586" s="24" t="s">
        <v>348</v>
      </c>
      <c r="C586" s="158" t="s">
        <v>27</v>
      </c>
      <c r="D586" s="79">
        <f aca="true" t="shared" si="131" ref="D586:D591">E586+J586+O586+R586+U586+X586+AC586+AF586</f>
        <v>5</v>
      </c>
      <c r="E586" s="81"/>
      <c r="F586" s="81"/>
      <c r="G586" s="81"/>
      <c r="H586" s="81"/>
      <c r="I586" s="81"/>
      <c r="J586" s="81">
        <f aca="true" t="shared" si="132" ref="J586:J605">K586+L586</f>
        <v>5</v>
      </c>
      <c r="K586" s="81">
        <v>5</v>
      </c>
      <c r="L586" s="81"/>
      <c r="M586" s="81"/>
      <c r="N586" s="81"/>
      <c r="O586" s="81">
        <f aca="true" t="shared" si="133" ref="O586:O591">P586</f>
        <v>0</v>
      </c>
      <c r="P586" s="81"/>
      <c r="Q586" s="81"/>
      <c r="R586" s="81">
        <f t="shared" si="128"/>
        <v>0</v>
      </c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</row>
    <row r="587" spans="1:34" ht="12.75">
      <c r="A587" s="71"/>
      <c r="B587" s="24"/>
      <c r="C587" s="158" t="s">
        <v>11</v>
      </c>
      <c r="D587" s="79">
        <f t="shared" si="131"/>
        <v>2.9</v>
      </c>
      <c r="E587" s="81"/>
      <c r="F587" s="81"/>
      <c r="G587" s="81"/>
      <c r="H587" s="81"/>
      <c r="I587" s="81"/>
      <c r="J587" s="81">
        <f t="shared" si="132"/>
        <v>2.9</v>
      </c>
      <c r="K587" s="81">
        <v>2.9</v>
      </c>
      <c r="L587" s="81"/>
      <c r="M587" s="81"/>
      <c r="N587" s="81"/>
      <c r="O587" s="81">
        <f t="shared" si="133"/>
        <v>0</v>
      </c>
      <c r="P587" s="81"/>
      <c r="Q587" s="81"/>
      <c r="R587" s="81">
        <f t="shared" si="128"/>
        <v>0</v>
      </c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</row>
    <row r="588" spans="1:34" ht="12.75">
      <c r="A588" s="71"/>
      <c r="B588" s="24" t="s">
        <v>334</v>
      </c>
      <c r="C588" s="158" t="s">
        <v>27</v>
      </c>
      <c r="D588" s="79">
        <f t="shared" si="131"/>
        <v>3</v>
      </c>
      <c r="E588" s="81"/>
      <c r="F588" s="81"/>
      <c r="G588" s="81"/>
      <c r="H588" s="81"/>
      <c r="I588" s="81"/>
      <c r="J588" s="81">
        <f t="shared" si="132"/>
        <v>3</v>
      </c>
      <c r="K588" s="81"/>
      <c r="L588" s="81">
        <v>3</v>
      </c>
      <c r="M588" s="81"/>
      <c r="N588" s="81"/>
      <c r="O588" s="81">
        <f t="shared" si="133"/>
        <v>0</v>
      </c>
      <c r="P588" s="81"/>
      <c r="Q588" s="81"/>
      <c r="R588" s="81">
        <f t="shared" si="128"/>
        <v>0</v>
      </c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</row>
    <row r="589" spans="1:34" ht="12.75">
      <c r="A589" s="71"/>
      <c r="B589" s="24"/>
      <c r="C589" s="158" t="s">
        <v>11</v>
      </c>
      <c r="D589" s="79">
        <f t="shared" si="131"/>
        <v>7.74</v>
      </c>
      <c r="E589" s="81"/>
      <c r="F589" s="81"/>
      <c r="G589" s="81"/>
      <c r="H589" s="81"/>
      <c r="I589" s="81"/>
      <c r="J589" s="81">
        <f t="shared" si="132"/>
        <v>7.74</v>
      </c>
      <c r="K589" s="81"/>
      <c r="L589" s="81">
        <v>7.74</v>
      </c>
      <c r="M589" s="81"/>
      <c r="N589" s="81"/>
      <c r="O589" s="81">
        <f t="shared" si="133"/>
        <v>0</v>
      </c>
      <c r="P589" s="81"/>
      <c r="Q589" s="81"/>
      <c r="R589" s="81">
        <f t="shared" si="128"/>
        <v>0</v>
      </c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</row>
    <row r="590" spans="1:34" ht="12.75">
      <c r="A590" s="71"/>
      <c r="B590" s="24"/>
      <c r="C590" s="158" t="s">
        <v>27</v>
      </c>
      <c r="D590" s="79">
        <f t="shared" si="131"/>
        <v>0</v>
      </c>
      <c r="E590" s="81"/>
      <c r="F590" s="81"/>
      <c r="G590" s="81"/>
      <c r="H590" s="81"/>
      <c r="I590" s="81"/>
      <c r="J590" s="81">
        <f t="shared" si="132"/>
        <v>0</v>
      </c>
      <c r="K590" s="81"/>
      <c r="L590" s="81"/>
      <c r="M590" s="81"/>
      <c r="N590" s="81"/>
      <c r="O590" s="81">
        <f t="shared" si="133"/>
        <v>0</v>
      </c>
      <c r="P590" s="81"/>
      <c r="Q590" s="81"/>
      <c r="R590" s="81">
        <f t="shared" si="128"/>
        <v>0</v>
      </c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</row>
    <row r="591" spans="1:34" ht="12.75">
      <c r="A591" s="71"/>
      <c r="B591" s="24"/>
      <c r="C591" s="158" t="s">
        <v>11</v>
      </c>
      <c r="D591" s="79">
        <f t="shared" si="131"/>
        <v>0</v>
      </c>
      <c r="E591" s="81"/>
      <c r="F591" s="81"/>
      <c r="G591" s="81"/>
      <c r="H591" s="81"/>
      <c r="I591" s="81"/>
      <c r="J591" s="81">
        <f t="shared" si="132"/>
        <v>0</v>
      </c>
      <c r="K591" s="81"/>
      <c r="L591" s="81"/>
      <c r="M591" s="81"/>
      <c r="N591" s="81"/>
      <c r="O591" s="81">
        <f t="shared" si="133"/>
        <v>0</v>
      </c>
      <c r="P591" s="81"/>
      <c r="Q591" s="81"/>
      <c r="R591" s="81">
        <f t="shared" si="128"/>
        <v>0</v>
      </c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</row>
    <row r="592" spans="1:34" ht="12.75">
      <c r="A592" s="71"/>
      <c r="B592" s="24"/>
      <c r="C592" s="158" t="s">
        <v>27</v>
      </c>
      <c r="D592" s="79">
        <f aca="true" t="shared" si="134" ref="D592:D601">E592+J592+O592+R592+U592+X592+AC592+AF592</f>
        <v>0</v>
      </c>
      <c r="E592" s="81"/>
      <c r="F592" s="81"/>
      <c r="G592" s="81"/>
      <c r="H592" s="81"/>
      <c r="I592" s="81"/>
      <c r="J592" s="81">
        <f t="shared" si="132"/>
        <v>0</v>
      </c>
      <c r="K592" s="81"/>
      <c r="L592" s="81"/>
      <c r="M592" s="81"/>
      <c r="N592" s="81"/>
      <c r="O592" s="81">
        <f aca="true" t="shared" si="135" ref="O592:O603">P592</f>
        <v>0</v>
      </c>
      <c r="P592" s="81"/>
      <c r="Q592" s="81"/>
      <c r="R592" s="81">
        <f t="shared" si="128"/>
        <v>0</v>
      </c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</row>
    <row r="593" spans="1:34" ht="13.5" thickBot="1">
      <c r="A593" s="71"/>
      <c r="B593" s="24"/>
      <c r="C593" s="159" t="s">
        <v>11</v>
      </c>
      <c r="D593" s="79">
        <f t="shared" si="134"/>
        <v>0</v>
      </c>
      <c r="E593" s="81"/>
      <c r="F593" s="81"/>
      <c r="G593" s="81"/>
      <c r="H593" s="81"/>
      <c r="I593" s="81"/>
      <c r="J593" s="81">
        <f t="shared" si="132"/>
        <v>0</v>
      </c>
      <c r="K593" s="81"/>
      <c r="L593" s="81"/>
      <c r="M593" s="81"/>
      <c r="N593" s="81"/>
      <c r="O593" s="81">
        <f t="shared" si="135"/>
        <v>0</v>
      </c>
      <c r="P593" s="81"/>
      <c r="Q593" s="81"/>
      <c r="R593" s="81">
        <f t="shared" si="128"/>
        <v>0</v>
      </c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</row>
    <row r="594" spans="1:34" ht="12.75">
      <c r="A594" s="71"/>
      <c r="B594" s="24"/>
      <c r="C594" s="158" t="s">
        <v>27</v>
      </c>
      <c r="D594" s="79">
        <f t="shared" si="134"/>
        <v>0</v>
      </c>
      <c r="E594" s="81">
        <f>F594+G594</f>
        <v>0</v>
      </c>
      <c r="F594" s="81"/>
      <c r="G594" s="81"/>
      <c r="H594" s="81"/>
      <c r="I594" s="81"/>
      <c r="J594" s="81">
        <f aca="true" t="shared" si="136" ref="J594:J603">K594+L594</f>
        <v>0</v>
      </c>
      <c r="K594" s="81"/>
      <c r="L594" s="81"/>
      <c r="M594" s="81"/>
      <c r="N594" s="81"/>
      <c r="O594" s="81">
        <f t="shared" si="135"/>
        <v>0</v>
      </c>
      <c r="P594" s="81"/>
      <c r="Q594" s="81"/>
      <c r="R594" s="81">
        <f t="shared" si="128"/>
        <v>0</v>
      </c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</row>
    <row r="595" spans="1:34" ht="12.75">
      <c r="A595" s="71"/>
      <c r="B595" s="24"/>
      <c r="C595" s="158" t="s">
        <v>11</v>
      </c>
      <c r="D595" s="79">
        <f t="shared" si="134"/>
        <v>0</v>
      </c>
      <c r="E595" s="81">
        <f>F595+G595</f>
        <v>0</v>
      </c>
      <c r="F595" s="81"/>
      <c r="G595" s="81"/>
      <c r="H595" s="81"/>
      <c r="I595" s="81"/>
      <c r="J595" s="81">
        <f t="shared" si="136"/>
        <v>0</v>
      </c>
      <c r="K595" s="81"/>
      <c r="L595" s="81"/>
      <c r="M595" s="81"/>
      <c r="N595" s="81"/>
      <c r="O595" s="81">
        <f t="shared" si="135"/>
        <v>0</v>
      </c>
      <c r="P595" s="81"/>
      <c r="Q595" s="81"/>
      <c r="R595" s="81">
        <f t="shared" si="128"/>
        <v>0</v>
      </c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</row>
    <row r="596" spans="1:34" ht="12.75">
      <c r="A596" s="71"/>
      <c r="B596" s="24"/>
      <c r="C596" s="158" t="s">
        <v>27</v>
      </c>
      <c r="D596" s="79">
        <f t="shared" si="134"/>
        <v>0</v>
      </c>
      <c r="E596" s="81">
        <f>F596+G596</f>
        <v>0</v>
      </c>
      <c r="F596" s="81"/>
      <c r="G596" s="81"/>
      <c r="H596" s="81"/>
      <c r="I596" s="81"/>
      <c r="J596" s="81">
        <f t="shared" si="136"/>
        <v>0</v>
      </c>
      <c r="K596" s="81"/>
      <c r="L596" s="81"/>
      <c r="M596" s="81"/>
      <c r="N596" s="81"/>
      <c r="O596" s="81">
        <f t="shared" si="135"/>
        <v>0</v>
      </c>
      <c r="P596" s="81"/>
      <c r="Q596" s="81"/>
      <c r="R596" s="81">
        <f t="shared" si="128"/>
        <v>0</v>
      </c>
      <c r="S596" s="81"/>
      <c r="T596" s="81"/>
      <c r="U596" s="81">
        <f aca="true" t="shared" si="137" ref="U596:U607">V596</f>
        <v>0</v>
      </c>
      <c r="V596" s="81"/>
      <c r="W596" s="81"/>
      <c r="X596" s="81">
        <f aca="true" t="shared" si="138" ref="X596:X607">Y596+Z596</f>
        <v>0</v>
      </c>
      <c r="Y596" s="81"/>
      <c r="Z596" s="81"/>
      <c r="AA596" s="81"/>
      <c r="AB596" s="81"/>
      <c r="AC596" s="81">
        <f aca="true" t="shared" si="139" ref="AC596:AC607">AD596</f>
        <v>0</v>
      </c>
      <c r="AD596" s="81"/>
      <c r="AE596" s="81"/>
      <c r="AF596" s="81">
        <f aca="true" t="shared" si="140" ref="AF596:AF607">AG596</f>
        <v>0</v>
      </c>
      <c r="AG596" s="81"/>
      <c r="AH596" s="81"/>
    </row>
    <row r="597" spans="1:34" ht="12.75">
      <c r="A597" s="71"/>
      <c r="B597" s="24"/>
      <c r="C597" s="158" t="s">
        <v>11</v>
      </c>
      <c r="D597" s="79">
        <f t="shared" si="134"/>
        <v>0</v>
      </c>
      <c r="E597" s="81">
        <f>F597+G597</f>
        <v>0</v>
      </c>
      <c r="F597" s="81"/>
      <c r="G597" s="81"/>
      <c r="H597" s="81"/>
      <c r="I597" s="81"/>
      <c r="J597" s="81">
        <f t="shared" si="136"/>
        <v>0</v>
      </c>
      <c r="K597" s="81"/>
      <c r="L597" s="81"/>
      <c r="M597" s="81"/>
      <c r="N597" s="81"/>
      <c r="O597" s="81">
        <f t="shared" si="135"/>
        <v>0</v>
      </c>
      <c r="P597" s="81"/>
      <c r="Q597" s="81"/>
      <c r="R597" s="81">
        <f t="shared" si="128"/>
        <v>0</v>
      </c>
      <c r="S597" s="81"/>
      <c r="T597" s="81"/>
      <c r="U597" s="81">
        <f t="shared" si="137"/>
        <v>0</v>
      </c>
      <c r="V597" s="81"/>
      <c r="W597" s="81"/>
      <c r="X597" s="81">
        <f t="shared" si="138"/>
        <v>0</v>
      </c>
      <c r="Y597" s="81"/>
      <c r="Z597" s="81"/>
      <c r="AA597" s="81"/>
      <c r="AB597" s="81"/>
      <c r="AC597" s="81">
        <f t="shared" si="139"/>
        <v>0</v>
      </c>
      <c r="AD597" s="81"/>
      <c r="AE597" s="81"/>
      <c r="AF597" s="81">
        <f t="shared" si="140"/>
        <v>0</v>
      </c>
      <c r="AG597" s="81"/>
      <c r="AH597" s="81"/>
    </row>
    <row r="598" spans="1:34" ht="12.75">
      <c r="A598" s="71"/>
      <c r="B598" s="24"/>
      <c r="C598" s="158" t="s">
        <v>27</v>
      </c>
      <c r="D598" s="79">
        <f t="shared" si="134"/>
        <v>0</v>
      </c>
      <c r="E598" s="81"/>
      <c r="F598" s="81"/>
      <c r="G598" s="81"/>
      <c r="H598" s="81"/>
      <c r="I598" s="81"/>
      <c r="J598" s="81">
        <f t="shared" si="136"/>
        <v>0</v>
      </c>
      <c r="K598" s="81"/>
      <c r="L598" s="81"/>
      <c r="M598" s="81"/>
      <c r="N598" s="81"/>
      <c r="O598" s="81">
        <f t="shared" si="135"/>
        <v>0</v>
      </c>
      <c r="P598" s="81"/>
      <c r="Q598" s="81"/>
      <c r="R598" s="81">
        <f t="shared" si="128"/>
        <v>0</v>
      </c>
      <c r="S598" s="81"/>
      <c r="T598" s="81"/>
      <c r="U598" s="81">
        <f t="shared" si="137"/>
        <v>0</v>
      </c>
      <c r="V598" s="81"/>
      <c r="W598" s="81"/>
      <c r="X598" s="81">
        <f t="shared" si="138"/>
        <v>0</v>
      </c>
      <c r="Y598" s="81"/>
      <c r="Z598" s="81"/>
      <c r="AA598" s="81"/>
      <c r="AB598" s="81"/>
      <c r="AC598" s="81">
        <f t="shared" si="139"/>
        <v>0</v>
      </c>
      <c r="AD598" s="81"/>
      <c r="AE598" s="81"/>
      <c r="AF598" s="81">
        <f t="shared" si="140"/>
        <v>0</v>
      </c>
      <c r="AG598" s="81"/>
      <c r="AH598" s="81"/>
    </row>
    <row r="599" spans="1:34" ht="12.75">
      <c r="A599" s="71"/>
      <c r="B599" s="24"/>
      <c r="C599" s="158" t="s">
        <v>11</v>
      </c>
      <c r="D599" s="79">
        <f t="shared" si="134"/>
        <v>0</v>
      </c>
      <c r="E599" s="81"/>
      <c r="F599" s="81"/>
      <c r="G599" s="81"/>
      <c r="H599" s="81"/>
      <c r="I599" s="81"/>
      <c r="J599" s="81">
        <f t="shared" si="136"/>
        <v>0</v>
      </c>
      <c r="K599" s="81"/>
      <c r="L599" s="81"/>
      <c r="M599" s="81"/>
      <c r="N599" s="81"/>
      <c r="O599" s="81">
        <f t="shared" si="135"/>
        <v>0</v>
      </c>
      <c r="P599" s="81"/>
      <c r="Q599" s="81"/>
      <c r="R599" s="81">
        <f t="shared" si="128"/>
        <v>0</v>
      </c>
      <c r="S599" s="81"/>
      <c r="T599" s="81"/>
      <c r="U599" s="81">
        <f t="shared" si="137"/>
        <v>0</v>
      </c>
      <c r="V599" s="81"/>
      <c r="W599" s="81"/>
      <c r="X599" s="81">
        <f t="shared" si="138"/>
        <v>0</v>
      </c>
      <c r="Y599" s="81"/>
      <c r="Z599" s="81"/>
      <c r="AA599" s="81"/>
      <c r="AB599" s="81"/>
      <c r="AC599" s="81">
        <f t="shared" si="139"/>
        <v>0</v>
      </c>
      <c r="AD599" s="81"/>
      <c r="AE599" s="81"/>
      <c r="AF599" s="81">
        <f t="shared" si="140"/>
        <v>0</v>
      </c>
      <c r="AG599" s="81"/>
      <c r="AH599" s="81"/>
    </row>
    <row r="600" spans="1:34" ht="12.75">
      <c r="A600" s="71"/>
      <c r="B600" s="24"/>
      <c r="C600" s="158" t="s">
        <v>27</v>
      </c>
      <c r="D600" s="79">
        <f t="shared" si="134"/>
        <v>0</v>
      </c>
      <c r="E600" s="81"/>
      <c r="F600" s="81"/>
      <c r="G600" s="81"/>
      <c r="H600" s="81"/>
      <c r="I600" s="81"/>
      <c r="J600" s="81">
        <f t="shared" si="136"/>
        <v>0</v>
      </c>
      <c r="K600" s="81"/>
      <c r="L600" s="81"/>
      <c r="M600" s="81"/>
      <c r="N600" s="81"/>
      <c r="O600" s="81">
        <f t="shared" si="135"/>
        <v>0</v>
      </c>
      <c r="P600" s="81"/>
      <c r="Q600" s="81"/>
      <c r="R600" s="81">
        <f t="shared" si="128"/>
        <v>0</v>
      </c>
      <c r="S600" s="81"/>
      <c r="T600" s="81"/>
      <c r="U600" s="81">
        <f t="shared" si="137"/>
        <v>0</v>
      </c>
      <c r="V600" s="81"/>
      <c r="W600" s="81"/>
      <c r="X600" s="81">
        <f t="shared" si="138"/>
        <v>0</v>
      </c>
      <c r="Y600" s="81"/>
      <c r="Z600" s="81"/>
      <c r="AA600" s="81"/>
      <c r="AB600" s="81"/>
      <c r="AC600" s="81">
        <f t="shared" si="139"/>
        <v>0</v>
      </c>
      <c r="AD600" s="81"/>
      <c r="AE600" s="81"/>
      <c r="AF600" s="81">
        <f t="shared" si="140"/>
        <v>0</v>
      </c>
      <c r="AG600" s="81"/>
      <c r="AH600" s="81"/>
    </row>
    <row r="601" spans="1:34" ht="12.75">
      <c r="A601" s="71"/>
      <c r="B601" s="24"/>
      <c r="C601" s="158" t="s">
        <v>11</v>
      </c>
      <c r="D601" s="79">
        <f t="shared" si="134"/>
        <v>0</v>
      </c>
      <c r="E601" s="81"/>
      <c r="F601" s="81"/>
      <c r="G601" s="81"/>
      <c r="H601" s="81"/>
      <c r="I601" s="81"/>
      <c r="J601" s="81">
        <f t="shared" si="136"/>
        <v>0</v>
      </c>
      <c r="K601" s="81"/>
      <c r="L601" s="81"/>
      <c r="M601" s="81"/>
      <c r="N601" s="81"/>
      <c r="O601" s="81">
        <f t="shared" si="135"/>
        <v>0</v>
      </c>
      <c r="P601" s="81"/>
      <c r="Q601" s="81"/>
      <c r="R601" s="81">
        <f t="shared" si="128"/>
        <v>0</v>
      </c>
      <c r="S601" s="81"/>
      <c r="T601" s="81"/>
      <c r="U601" s="81">
        <f t="shared" si="137"/>
        <v>0</v>
      </c>
      <c r="V601" s="81"/>
      <c r="W601" s="81"/>
      <c r="X601" s="81">
        <f t="shared" si="138"/>
        <v>0</v>
      </c>
      <c r="Y601" s="81"/>
      <c r="Z601" s="81"/>
      <c r="AA601" s="81"/>
      <c r="AB601" s="81"/>
      <c r="AC601" s="81">
        <f t="shared" si="139"/>
        <v>0</v>
      </c>
      <c r="AD601" s="81"/>
      <c r="AE601" s="81"/>
      <c r="AF601" s="81">
        <f t="shared" si="140"/>
        <v>0</v>
      </c>
      <c r="AG601" s="81"/>
      <c r="AH601" s="81"/>
    </row>
    <row r="602" spans="1:34" ht="12.75">
      <c r="A602" s="71"/>
      <c r="B602" s="24"/>
      <c r="C602" s="158" t="s">
        <v>27</v>
      </c>
      <c r="D602" s="79">
        <f>E602+J602+O602+R602+U602+X602+AC602+AF602</f>
        <v>0</v>
      </c>
      <c r="E602" s="81">
        <f aca="true" t="shared" si="141" ref="E602:E607">F602+G602</f>
        <v>0</v>
      </c>
      <c r="F602" s="81"/>
      <c r="G602" s="81"/>
      <c r="H602" s="81"/>
      <c r="I602" s="81"/>
      <c r="J602" s="81">
        <f t="shared" si="136"/>
        <v>0</v>
      </c>
      <c r="K602" s="81"/>
      <c r="L602" s="81"/>
      <c r="M602" s="81"/>
      <c r="N602" s="81"/>
      <c r="O602" s="81">
        <f t="shared" si="135"/>
        <v>0</v>
      </c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</row>
    <row r="603" spans="1:34" ht="13.5" thickBot="1">
      <c r="A603" s="71"/>
      <c r="B603" s="24"/>
      <c r="C603" s="159" t="s">
        <v>11</v>
      </c>
      <c r="D603" s="82">
        <f>E603+J603+O603+R603+U603+X603+AC603+AF603</f>
        <v>0</v>
      </c>
      <c r="E603" s="83">
        <f t="shared" si="141"/>
        <v>0</v>
      </c>
      <c r="F603" s="83"/>
      <c r="G603" s="83"/>
      <c r="H603" s="83"/>
      <c r="I603" s="83"/>
      <c r="J603" s="83">
        <f t="shared" si="136"/>
        <v>0</v>
      </c>
      <c r="K603" s="83"/>
      <c r="L603" s="83"/>
      <c r="M603" s="83"/>
      <c r="N603" s="81"/>
      <c r="O603" s="81">
        <f t="shared" si="135"/>
        <v>0</v>
      </c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</row>
    <row r="604" spans="1:34" ht="12.75">
      <c r="A604" s="71"/>
      <c r="B604" s="24"/>
      <c r="C604" s="158" t="s">
        <v>27</v>
      </c>
      <c r="D604" s="79">
        <f>E604+J604+O604+R604+U604+X604+AC604+AF604</f>
        <v>0</v>
      </c>
      <c r="E604" s="81">
        <f t="shared" si="141"/>
        <v>0</v>
      </c>
      <c r="F604" s="81"/>
      <c r="G604" s="81"/>
      <c r="H604" s="81"/>
      <c r="I604" s="81"/>
      <c r="J604" s="81">
        <f t="shared" si="132"/>
        <v>0</v>
      </c>
      <c r="K604" s="81"/>
      <c r="L604" s="81">
        <v>0</v>
      </c>
      <c r="M604" s="81"/>
      <c r="N604" s="81"/>
      <c r="O604" s="81">
        <f>P604</f>
        <v>0</v>
      </c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</row>
    <row r="605" spans="1:34" ht="13.5" thickBot="1">
      <c r="A605" s="71"/>
      <c r="B605" s="24"/>
      <c r="C605" s="159" t="s">
        <v>11</v>
      </c>
      <c r="D605" s="82">
        <f>E605+J605+O605+R605+U605+X605+AC605+AF605</f>
        <v>0</v>
      </c>
      <c r="E605" s="83">
        <f t="shared" si="141"/>
        <v>0</v>
      </c>
      <c r="F605" s="83"/>
      <c r="G605" s="83"/>
      <c r="H605" s="83"/>
      <c r="I605" s="83"/>
      <c r="J605" s="83">
        <f t="shared" si="132"/>
        <v>0</v>
      </c>
      <c r="K605" s="83"/>
      <c r="L605" s="83">
        <v>0</v>
      </c>
      <c r="M605" s="83"/>
      <c r="N605" s="83"/>
      <c r="O605" s="83">
        <f>P605</f>
        <v>0</v>
      </c>
      <c r="P605" s="83"/>
      <c r="Q605" s="83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</row>
    <row r="606" spans="1:34" ht="12.75">
      <c r="A606" s="71"/>
      <c r="B606" s="24"/>
      <c r="C606" s="158" t="s">
        <v>27</v>
      </c>
      <c r="D606" s="79">
        <f t="shared" si="125"/>
        <v>0</v>
      </c>
      <c r="E606" s="81">
        <f t="shared" si="141"/>
        <v>0</v>
      </c>
      <c r="F606" s="81"/>
      <c r="G606" s="81"/>
      <c r="H606" s="81"/>
      <c r="I606" s="81"/>
      <c r="J606" s="81">
        <f t="shared" si="126"/>
        <v>0</v>
      </c>
      <c r="K606" s="81"/>
      <c r="L606" s="81">
        <v>0</v>
      </c>
      <c r="M606" s="81"/>
      <c r="N606" s="81"/>
      <c r="O606" s="81">
        <f t="shared" si="127"/>
        <v>0</v>
      </c>
      <c r="P606" s="81"/>
      <c r="Q606" s="81"/>
      <c r="R606" s="81">
        <f t="shared" si="128"/>
        <v>0</v>
      </c>
      <c r="S606" s="81"/>
      <c r="T606" s="81"/>
      <c r="U606" s="81">
        <f t="shared" si="137"/>
        <v>0</v>
      </c>
      <c r="V606" s="81"/>
      <c r="W606" s="81"/>
      <c r="X606" s="81">
        <f t="shared" si="138"/>
        <v>0</v>
      </c>
      <c r="Y606" s="81"/>
      <c r="Z606" s="81"/>
      <c r="AA606" s="81"/>
      <c r="AB606" s="81"/>
      <c r="AC606" s="81">
        <f t="shared" si="139"/>
        <v>0</v>
      </c>
      <c r="AD606" s="81"/>
      <c r="AE606" s="81"/>
      <c r="AF606" s="81">
        <f t="shared" si="140"/>
        <v>0</v>
      </c>
      <c r="AG606" s="81"/>
      <c r="AH606" s="81"/>
    </row>
    <row r="607" spans="1:34" ht="13.5" thickBot="1">
      <c r="A607" s="101"/>
      <c r="B607" s="24"/>
      <c r="C607" s="159" t="s">
        <v>11</v>
      </c>
      <c r="D607" s="82">
        <f t="shared" si="125"/>
        <v>0</v>
      </c>
      <c r="E607" s="83">
        <f t="shared" si="141"/>
        <v>0</v>
      </c>
      <c r="F607" s="83"/>
      <c r="G607" s="83"/>
      <c r="H607" s="83"/>
      <c r="I607" s="83"/>
      <c r="J607" s="83">
        <f t="shared" si="126"/>
        <v>0</v>
      </c>
      <c r="K607" s="83"/>
      <c r="L607" s="83">
        <v>0</v>
      </c>
      <c r="M607" s="83"/>
      <c r="N607" s="83"/>
      <c r="O607" s="83">
        <f t="shared" si="127"/>
        <v>0</v>
      </c>
      <c r="P607" s="83"/>
      <c r="Q607" s="83"/>
      <c r="R607" s="83">
        <f t="shared" si="128"/>
        <v>0</v>
      </c>
      <c r="S607" s="83"/>
      <c r="T607" s="83"/>
      <c r="U607" s="83">
        <f t="shared" si="137"/>
        <v>0</v>
      </c>
      <c r="V607" s="83"/>
      <c r="W607" s="83"/>
      <c r="X607" s="83">
        <f t="shared" si="138"/>
        <v>0</v>
      </c>
      <c r="Y607" s="83"/>
      <c r="Z607" s="83"/>
      <c r="AA607" s="83"/>
      <c r="AB607" s="83"/>
      <c r="AC607" s="83">
        <f t="shared" si="139"/>
        <v>0</v>
      </c>
      <c r="AD607" s="83"/>
      <c r="AE607" s="83"/>
      <c r="AF607" s="83">
        <f t="shared" si="140"/>
        <v>0</v>
      </c>
      <c r="AG607" s="83"/>
      <c r="AH607" s="83"/>
    </row>
    <row r="608" spans="1:34" ht="15">
      <c r="A608" s="135" t="s">
        <v>33</v>
      </c>
      <c r="B608" s="132" t="s">
        <v>208</v>
      </c>
      <c r="C608" s="139" t="s">
        <v>9</v>
      </c>
      <c r="D608" s="79">
        <f>D610+D612+D614+D618+D620+D622+D624+D626+D628+D630+D632+D634+D638+D640+D642+D648</f>
        <v>1.2044000000000001</v>
      </c>
      <c r="E608" s="79">
        <f>E611+E656+E658+E660+E664</f>
        <v>0</v>
      </c>
      <c r="F608" s="79">
        <f>F611+F656+F658+F660+F664</f>
        <v>0</v>
      </c>
      <c r="G608" s="79">
        <f>G611+G656+G658+G660+G664</f>
        <v>0</v>
      </c>
      <c r="H608" s="79">
        <f>H611+H656+H658+H660+H664</f>
        <v>0</v>
      </c>
      <c r="I608" s="79">
        <f>I611+I656+I658+I660+I664</f>
        <v>0</v>
      </c>
      <c r="J608" s="79">
        <f>K608+L608</f>
        <v>0.8864</v>
      </c>
      <c r="K608" s="79">
        <f>K612+K614+K620+K622+K624+K648+K658+K662+K610+K618</f>
        <v>0</v>
      </c>
      <c r="L608" s="79">
        <f>L610+L614+L620+L622+L624+L626+L628+L630+L632+L634+L638+L640+L642</f>
        <v>0.8864</v>
      </c>
      <c r="M608" s="79">
        <f>M611+M656+M658+M660+M664</f>
        <v>0</v>
      </c>
      <c r="N608" s="79">
        <f>N611+N656+N658+N660+N664</f>
        <v>0</v>
      </c>
      <c r="O608" s="79">
        <f>P608+Q608</f>
        <v>0.318</v>
      </c>
      <c r="P608" s="79">
        <v>0</v>
      </c>
      <c r="Q608" s="79">
        <f>Q612+Q618+Q648</f>
        <v>0.318</v>
      </c>
      <c r="R608" s="79">
        <f aca="true" t="shared" si="142" ref="R608:AH608">R611+R656+R658+R660+R664</f>
        <v>0</v>
      </c>
      <c r="S608" s="79">
        <f t="shared" si="142"/>
        <v>0</v>
      </c>
      <c r="T608" s="79">
        <f t="shared" si="142"/>
        <v>0</v>
      </c>
      <c r="U608" s="79">
        <f t="shared" si="142"/>
        <v>0</v>
      </c>
      <c r="V608" s="79">
        <f t="shared" si="142"/>
        <v>0</v>
      </c>
      <c r="W608" s="79">
        <f t="shared" si="142"/>
        <v>0</v>
      </c>
      <c r="X608" s="79">
        <f t="shared" si="142"/>
        <v>0</v>
      </c>
      <c r="Y608" s="79">
        <f t="shared" si="142"/>
        <v>0</v>
      </c>
      <c r="Z608" s="79">
        <f t="shared" si="142"/>
        <v>0</v>
      </c>
      <c r="AA608" s="79">
        <f t="shared" si="142"/>
        <v>0</v>
      </c>
      <c r="AB608" s="79">
        <f t="shared" si="142"/>
        <v>0</v>
      </c>
      <c r="AC608" s="79">
        <f t="shared" si="142"/>
        <v>0</v>
      </c>
      <c r="AD608" s="79">
        <f t="shared" si="142"/>
        <v>0</v>
      </c>
      <c r="AE608" s="79">
        <f t="shared" si="142"/>
        <v>0</v>
      </c>
      <c r="AF608" s="79">
        <f t="shared" si="142"/>
        <v>0</v>
      </c>
      <c r="AG608" s="79">
        <f t="shared" si="142"/>
        <v>0</v>
      </c>
      <c r="AH608" s="79">
        <f t="shared" si="142"/>
        <v>0</v>
      </c>
    </row>
    <row r="609" spans="1:34" ht="15">
      <c r="A609" s="136"/>
      <c r="B609" s="137" t="s">
        <v>85</v>
      </c>
      <c r="C609" s="138" t="s">
        <v>37</v>
      </c>
      <c r="D609" s="79">
        <f>D611+D613+D615+D619+D621+D623+D625+D627+D629+D631+D633+D635+D639+D641+D643+D649</f>
        <v>3107.79</v>
      </c>
      <c r="E609" s="79">
        <f>E617+E657+E659+E661+E665</f>
        <v>0</v>
      </c>
      <c r="F609" s="79">
        <f>F617+F657+F659+F661+F665</f>
        <v>0</v>
      </c>
      <c r="G609" s="79">
        <f>G617+G657+G659+G661+G665</f>
        <v>0</v>
      </c>
      <c r="H609" s="79">
        <f>H617+H657+H659+H661+H665</f>
        <v>0</v>
      </c>
      <c r="I609" s="79">
        <f>I617+I657+I659+I661+I665</f>
        <v>0</v>
      </c>
      <c r="J609" s="79">
        <f>K609+L609</f>
        <v>2467.74</v>
      </c>
      <c r="K609" s="79">
        <f>K617+K657+K659+K661+K665+K613+K615+K621+K623+K625+K649+K611</f>
        <v>0</v>
      </c>
      <c r="L609" s="79">
        <f>L611+L615+L621+L623+L625+L627+L629+L631+L633+L635+L639+L641+L643</f>
        <v>2467.74</v>
      </c>
      <c r="M609" s="79">
        <f>M617+M657+M659+M661+M665</f>
        <v>0</v>
      </c>
      <c r="N609" s="79">
        <f>N617+N657+N659+N661+N665</f>
        <v>0</v>
      </c>
      <c r="O609" s="79">
        <f>P609+Q609</f>
        <v>640.05</v>
      </c>
      <c r="P609" s="79">
        <v>0</v>
      </c>
      <c r="Q609" s="79">
        <f>Q613+Q619+Q649</f>
        <v>640.05</v>
      </c>
      <c r="R609" s="79">
        <f aca="true" t="shared" si="143" ref="R609:AH609">R617+R657+R659+R661+R665</f>
        <v>0</v>
      </c>
      <c r="S609" s="79">
        <f t="shared" si="143"/>
        <v>0</v>
      </c>
      <c r="T609" s="79">
        <f t="shared" si="143"/>
        <v>0</v>
      </c>
      <c r="U609" s="79">
        <f t="shared" si="143"/>
        <v>0</v>
      </c>
      <c r="V609" s="79">
        <f t="shared" si="143"/>
        <v>0</v>
      </c>
      <c r="W609" s="79">
        <f t="shared" si="143"/>
        <v>0</v>
      </c>
      <c r="X609" s="79">
        <f t="shared" si="143"/>
        <v>0</v>
      </c>
      <c r="Y609" s="79">
        <f t="shared" si="143"/>
        <v>0</v>
      </c>
      <c r="Z609" s="79">
        <f t="shared" si="143"/>
        <v>0</v>
      </c>
      <c r="AA609" s="79">
        <f t="shared" si="143"/>
        <v>0</v>
      </c>
      <c r="AB609" s="79">
        <f t="shared" si="143"/>
        <v>0</v>
      </c>
      <c r="AC609" s="79">
        <f t="shared" si="143"/>
        <v>0</v>
      </c>
      <c r="AD609" s="79">
        <f t="shared" si="143"/>
        <v>0</v>
      </c>
      <c r="AE609" s="79">
        <f t="shared" si="143"/>
        <v>0</v>
      </c>
      <c r="AF609" s="79">
        <f t="shared" si="143"/>
        <v>0</v>
      </c>
      <c r="AG609" s="79">
        <f t="shared" si="143"/>
        <v>0</v>
      </c>
      <c r="AH609" s="79">
        <f t="shared" si="143"/>
        <v>0</v>
      </c>
    </row>
    <row r="610" spans="1:34" ht="12.75">
      <c r="A610" s="262" t="s">
        <v>62</v>
      </c>
      <c r="B610" s="24" t="s">
        <v>355</v>
      </c>
      <c r="C610" s="158" t="s">
        <v>9</v>
      </c>
      <c r="D610" s="79">
        <f>J610</f>
        <v>0.197</v>
      </c>
      <c r="E610" s="81"/>
      <c r="F610" s="81"/>
      <c r="G610" s="81"/>
      <c r="H610" s="81"/>
      <c r="I610" s="81"/>
      <c r="J610" s="81">
        <f>K610+L610</f>
        <v>0.197</v>
      </c>
      <c r="K610" s="90"/>
      <c r="L610" s="90">
        <v>0.197</v>
      </c>
      <c r="M610" s="79">
        <f>M626+M658+M660+M664+M666</f>
        <v>0</v>
      </c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</row>
    <row r="611" spans="1:34" ht="12.75">
      <c r="A611" s="71"/>
      <c r="B611" s="261"/>
      <c r="C611" s="158" t="s">
        <v>37</v>
      </c>
      <c r="D611" s="79">
        <f aca="true" t="shared" si="144" ref="D611:D625">J611</f>
        <v>399.99</v>
      </c>
      <c r="E611" s="81">
        <f>F611+G611</f>
        <v>0</v>
      </c>
      <c r="F611" s="81"/>
      <c r="G611" s="81"/>
      <c r="H611" s="81"/>
      <c r="I611" s="81"/>
      <c r="J611" s="81">
        <f t="shared" si="126"/>
        <v>399.99</v>
      </c>
      <c r="K611" s="90"/>
      <c r="L611" s="90">
        <v>399.99</v>
      </c>
      <c r="M611" s="79">
        <f>M627+M659+M661+M665+M667</f>
        <v>0</v>
      </c>
      <c r="N611" s="81"/>
      <c r="O611" s="81">
        <f t="shared" si="127"/>
        <v>0</v>
      </c>
      <c r="P611" s="81"/>
      <c r="Q611" s="81"/>
      <c r="R611" s="81">
        <f t="shared" si="128"/>
        <v>0</v>
      </c>
      <c r="S611" s="81"/>
      <c r="T611" s="81"/>
      <c r="U611" s="81">
        <f>V611</f>
        <v>0</v>
      </c>
      <c r="V611" s="81"/>
      <c r="W611" s="81"/>
      <c r="X611" s="81">
        <f>Y611+Z611</f>
        <v>0</v>
      </c>
      <c r="Y611" s="81"/>
      <c r="Z611" s="81"/>
      <c r="AA611" s="81"/>
      <c r="AB611" s="81"/>
      <c r="AC611" s="81">
        <f>AD611</f>
        <v>0</v>
      </c>
      <c r="AD611" s="81"/>
      <c r="AE611" s="81"/>
      <c r="AF611" s="81">
        <f>AG611</f>
        <v>0</v>
      </c>
      <c r="AG611" s="81"/>
      <c r="AH611" s="81"/>
    </row>
    <row r="612" spans="1:34" ht="12.75">
      <c r="A612" s="71" t="s">
        <v>16</v>
      </c>
      <c r="B612" s="263" t="s">
        <v>356</v>
      </c>
      <c r="C612" s="139" t="s">
        <v>9</v>
      </c>
      <c r="D612" s="79">
        <f>J612+O612</f>
        <v>0.062</v>
      </c>
      <c r="E612" s="81"/>
      <c r="F612" s="81"/>
      <c r="G612" s="81"/>
      <c r="H612" s="81"/>
      <c r="I612" s="81"/>
      <c r="J612" s="81">
        <f t="shared" si="126"/>
        <v>0</v>
      </c>
      <c r="K612" s="81"/>
      <c r="L612" s="81"/>
      <c r="M612" s="79"/>
      <c r="N612" s="81"/>
      <c r="O612" s="81">
        <f>P612+Q612</f>
        <v>0.062</v>
      </c>
      <c r="P612" s="81"/>
      <c r="Q612" s="81">
        <v>0.062</v>
      </c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</row>
    <row r="613" spans="1:34" ht="12.75">
      <c r="A613" s="71"/>
      <c r="B613" s="263"/>
      <c r="C613" s="138" t="s">
        <v>37</v>
      </c>
      <c r="D613" s="79">
        <f>J613+O613</f>
        <v>112.87</v>
      </c>
      <c r="E613" s="81"/>
      <c r="F613" s="81"/>
      <c r="G613" s="81"/>
      <c r="H613" s="81"/>
      <c r="I613" s="81"/>
      <c r="J613" s="81">
        <f t="shared" si="126"/>
        <v>0</v>
      </c>
      <c r="K613" s="81"/>
      <c r="L613" s="81"/>
      <c r="M613" s="79"/>
      <c r="N613" s="81"/>
      <c r="O613" s="81">
        <f>P613+Q613</f>
        <v>112.87</v>
      </c>
      <c r="P613" s="81"/>
      <c r="Q613" s="81">
        <v>112.87</v>
      </c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</row>
    <row r="614" spans="1:34" ht="12.75">
      <c r="A614" s="71" t="s">
        <v>18</v>
      </c>
      <c r="B614" s="24" t="s">
        <v>334</v>
      </c>
      <c r="C614" s="158" t="s">
        <v>9</v>
      </c>
      <c r="D614" s="79">
        <f t="shared" si="144"/>
        <v>0.033</v>
      </c>
      <c r="E614" s="81"/>
      <c r="F614" s="81"/>
      <c r="G614" s="81"/>
      <c r="H614" s="81"/>
      <c r="I614" s="81"/>
      <c r="J614" s="81">
        <f t="shared" si="126"/>
        <v>0.033</v>
      </c>
      <c r="K614" s="81"/>
      <c r="L614" s="81">
        <v>0.033</v>
      </c>
      <c r="M614" s="79"/>
      <c r="N614" s="81"/>
      <c r="O614" s="81">
        <f t="shared" si="127"/>
        <v>0</v>
      </c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</row>
    <row r="615" spans="1:34" ht="12.75">
      <c r="A615" s="71"/>
      <c r="B615" s="263"/>
      <c r="C615" s="158" t="s">
        <v>37</v>
      </c>
      <c r="D615" s="79">
        <f t="shared" si="144"/>
        <v>197.76</v>
      </c>
      <c r="E615" s="81"/>
      <c r="F615" s="81"/>
      <c r="G615" s="81"/>
      <c r="H615" s="81"/>
      <c r="I615" s="81"/>
      <c r="J615" s="81">
        <f t="shared" si="126"/>
        <v>197.76</v>
      </c>
      <c r="K615" s="81"/>
      <c r="L615" s="81">
        <v>197.76</v>
      </c>
      <c r="M615" s="79"/>
      <c r="N615" s="81"/>
      <c r="O615" s="81">
        <f t="shared" si="127"/>
        <v>0</v>
      </c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</row>
    <row r="616" spans="1:34" ht="12.75" hidden="1">
      <c r="A616" s="71" t="s">
        <v>52</v>
      </c>
      <c r="B616" s="263"/>
      <c r="C616" s="158" t="s">
        <v>9</v>
      </c>
      <c r="D616" s="79">
        <f t="shared" si="144"/>
        <v>0</v>
      </c>
      <c r="E616" s="81"/>
      <c r="F616" s="81"/>
      <c r="G616" s="81"/>
      <c r="H616" s="81"/>
      <c r="I616" s="81"/>
      <c r="J616" s="81">
        <f t="shared" si="126"/>
        <v>0</v>
      </c>
      <c r="K616" s="81"/>
      <c r="L616" s="81"/>
      <c r="M616" s="79">
        <f>M628+M660+M664+M666+M668</f>
        <v>0</v>
      </c>
      <c r="N616" s="81"/>
      <c r="O616" s="81">
        <f t="shared" si="127"/>
        <v>0</v>
      </c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</row>
    <row r="617" spans="1:34" ht="12.75" hidden="1">
      <c r="A617" s="71"/>
      <c r="B617" s="24"/>
      <c r="C617" s="158" t="s">
        <v>37</v>
      </c>
      <c r="D617" s="79">
        <f t="shared" si="144"/>
        <v>0</v>
      </c>
      <c r="E617" s="81">
        <f>F617+G617</f>
        <v>0</v>
      </c>
      <c r="F617" s="81"/>
      <c r="G617" s="81"/>
      <c r="H617" s="81"/>
      <c r="I617" s="81"/>
      <c r="J617" s="81">
        <f aca="true" t="shared" si="145" ref="J617:J625">K617+L617</f>
        <v>0</v>
      </c>
      <c r="K617" s="81"/>
      <c r="L617" s="81"/>
      <c r="M617" s="79">
        <f>M629+M661+M665+M667+M669</f>
        <v>0</v>
      </c>
      <c r="N617" s="81"/>
      <c r="O617" s="81">
        <f t="shared" si="127"/>
        <v>0</v>
      </c>
      <c r="P617" s="81"/>
      <c r="Q617" s="81"/>
      <c r="R617" s="81">
        <f>S617</f>
        <v>0</v>
      </c>
      <c r="S617" s="81"/>
      <c r="T617" s="81"/>
      <c r="U617" s="81">
        <f>V617</f>
        <v>0</v>
      </c>
      <c r="V617" s="81"/>
      <c r="W617" s="81"/>
      <c r="X617" s="81">
        <f>Y617+Z617</f>
        <v>0</v>
      </c>
      <c r="Y617" s="81"/>
      <c r="Z617" s="81"/>
      <c r="AA617" s="81"/>
      <c r="AB617" s="81"/>
      <c r="AC617" s="81">
        <f>AD617</f>
        <v>0</v>
      </c>
      <c r="AD617" s="81"/>
      <c r="AE617" s="81"/>
      <c r="AF617" s="81">
        <f>AG617</f>
        <v>0</v>
      </c>
      <c r="AG617" s="81"/>
      <c r="AH617" s="81"/>
    </row>
    <row r="618" spans="1:34" ht="12.75">
      <c r="A618" s="71" t="s">
        <v>52</v>
      </c>
      <c r="B618" s="24" t="s">
        <v>365</v>
      </c>
      <c r="C618" s="139" t="s">
        <v>9</v>
      </c>
      <c r="D618" s="79">
        <f>O618</f>
        <v>0.21</v>
      </c>
      <c r="E618" s="81"/>
      <c r="F618" s="81"/>
      <c r="G618" s="81"/>
      <c r="H618" s="81"/>
      <c r="I618" s="81"/>
      <c r="J618" s="81">
        <f t="shared" si="145"/>
        <v>0</v>
      </c>
      <c r="K618" s="81"/>
      <c r="L618" s="81"/>
      <c r="M618" s="79"/>
      <c r="N618" s="81"/>
      <c r="O618" s="81">
        <f>Q618</f>
        <v>0.21</v>
      </c>
      <c r="P618" s="81"/>
      <c r="Q618" s="266">
        <v>0.21</v>
      </c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</row>
    <row r="619" spans="1:34" ht="12.75">
      <c r="A619" s="71"/>
      <c r="B619" s="24"/>
      <c r="C619" s="138" t="s">
        <v>37</v>
      </c>
      <c r="D619" s="79">
        <f>O619</f>
        <v>431.86</v>
      </c>
      <c r="E619" s="81"/>
      <c r="F619" s="81"/>
      <c r="G619" s="81"/>
      <c r="H619" s="81"/>
      <c r="I619" s="81"/>
      <c r="J619" s="81">
        <f t="shared" si="145"/>
        <v>0</v>
      </c>
      <c r="K619" s="81"/>
      <c r="L619" s="81"/>
      <c r="M619" s="79"/>
      <c r="N619" s="81"/>
      <c r="O619" s="81">
        <f>Q619</f>
        <v>431.86</v>
      </c>
      <c r="P619" s="81"/>
      <c r="Q619" s="266">
        <v>431.86</v>
      </c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</row>
    <row r="620" spans="1:34" ht="12.75">
      <c r="A620" s="71" t="s">
        <v>24</v>
      </c>
      <c r="B620" s="24" t="s">
        <v>366</v>
      </c>
      <c r="C620" s="158" t="s">
        <v>9</v>
      </c>
      <c r="D620" s="79">
        <f t="shared" si="144"/>
        <v>0.123</v>
      </c>
      <c r="E620" s="81"/>
      <c r="F620" s="81"/>
      <c r="G620" s="81"/>
      <c r="H620" s="81"/>
      <c r="I620" s="81"/>
      <c r="J620" s="81">
        <f t="shared" si="145"/>
        <v>0.123</v>
      </c>
      <c r="K620" s="81"/>
      <c r="L620" s="81">
        <v>0.123</v>
      </c>
      <c r="M620" s="79"/>
      <c r="N620" s="81"/>
      <c r="O620" s="81">
        <f t="shared" si="127"/>
        <v>0</v>
      </c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</row>
    <row r="621" spans="1:34" ht="12.75">
      <c r="A621" s="71"/>
      <c r="B621" s="24"/>
      <c r="C621" s="158" t="s">
        <v>37</v>
      </c>
      <c r="D621" s="79">
        <f t="shared" si="144"/>
        <v>259.03</v>
      </c>
      <c r="E621" s="81"/>
      <c r="F621" s="81"/>
      <c r="G621" s="81"/>
      <c r="H621" s="81"/>
      <c r="I621" s="81"/>
      <c r="J621" s="81">
        <f t="shared" si="145"/>
        <v>259.03</v>
      </c>
      <c r="K621" s="81"/>
      <c r="L621" s="81">
        <v>259.03</v>
      </c>
      <c r="M621" s="79"/>
      <c r="N621" s="81"/>
      <c r="O621" s="81">
        <f t="shared" si="127"/>
        <v>0</v>
      </c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</row>
    <row r="622" spans="1:34" ht="12.75">
      <c r="A622" s="71" t="s">
        <v>25</v>
      </c>
      <c r="B622" s="24" t="s">
        <v>344</v>
      </c>
      <c r="C622" s="139" t="s">
        <v>9</v>
      </c>
      <c r="D622" s="79">
        <f t="shared" si="144"/>
        <v>0.064</v>
      </c>
      <c r="E622" s="81"/>
      <c r="F622" s="81"/>
      <c r="G622" s="81"/>
      <c r="H622" s="81"/>
      <c r="I622" s="81"/>
      <c r="J622" s="81">
        <f t="shared" si="145"/>
        <v>0.064</v>
      </c>
      <c r="K622" s="81"/>
      <c r="L622" s="81">
        <v>0.064</v>
      </c>
      <c r="M622" s="79"/>
      <c r="N622" s="81"/>
      <c r="O622" s="81">
        <f t="shared" si="127"/>
        <v>0</v>
      </c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</row>
    <row r="623" spans="1:34" ht="12.75">
      <c r="A623" s="71"/>
      <c r="B623" s="24"/>
      <c r="C623" s="138" t="s">
        <v>37</v>
      </c>
      <c r="D623" s="79">
        <f t="shared" si="144"/>
        <v>119.59</v>
      </c>
      <c r="E623" s="81"/>
      <c r="F623" s="81"/>
      <c r="G623" s="81"/>
      <c r="H623" s="81"/>
      <c r="I623" s="81"/>
      <c r="J623" s="81">
        <f t="shared" si="145"/>
        <v>119.59</v>
      </c>
      <c r="K623" s="81"/>
      <c r="L623" s="81">
        <v>119.59</v>
      </c>
      <c r="M623" s="79"/>
      <c r="N623" s="81"/>
      <c r="O623" s="81">
        <f t="shared" si="127"/>
        <v>0</v>
      </c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</row>
    <row r="624" spans="1:34" ht="12.75">
      <c r="A624" s="71" t="s">
        <v>26</v>
      </c>
      <c r="B624" s="24" t="s">
        <v>347</v>
      </c>
      <c r="C624" s="158" t="s">
        <v>9</v>
      </c>
      <c r="D624" s="79">
        <f t="shared" si="144"/>
        <v>0.033</v>
      </c>
      <c r="E624" s="81"/>
      <c r="F624" s="81"/>
      <c r="G624" s="81"/>
      <c r="H624" s="81"/>
      <c r="I624" s="81"/>
      <c r="J624" s="81">
        <f t="shared" si="145"/>
        <v>0.033</v>
      </c>
      <c r="K624" s="81"/>
      <c r="L624" s="81">
        <v>0.033</v>
      </c>
      <c r="M624" s="79"/>
      <c r="N624" s="81"/>
      <c r="O624" s="81">
        <f t="shared" si="127"/>
        <v>0</v>
      </c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</row>
    <row r="625" spans="1:34" ht="12.75">
      <c r="A625" s="71"/>
      <c r="B625" s="24"/>
      <c r="C625" s="158" t="s">
        <v>37</v>
      </c>
      <c r="D625" s="79">
        <f t="shared" si="144"/>
        <v>69.21</v>
      </c>
      <c r="E625" s="81"/>
      <c r="F625" s="81"/>
      <c r="G625" s="81"/>
      <c r="H625" s="81"/>
      <c r="I625" s="81"/>
      <c r="J625" s="81">
        <f t="shared" si="145"/>
        <v>69.21</v>
      </c>
      <c r="K625" s="81"/>
      <c r="L625" s="81">
        <v>69.21</v>
      </c>
      <c r="M625" s="79"/>
      <c r="N625" s="81"/>
      <c r="O625" s="81">
        <f t="shared" si="127"/>
        <v>0</v>
      </c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</row>
    <row r="626" spans="1:34" ht="12.75">
      <c r="A626" s="71" t="s">
        <v>28</v>
      </c>
      <c r="B626" s="24" t="s">
        <v>367</v>
      </c>
      <c r="C626" s="158" t="s">
        <v>9</v>
      </c>
      <c r="D626" s="79">
        <f aca="true" t="shared" si="146" ref="D626:D804">E626+J626+O626+R626+U626+X626+AC626+AF626</f>
        <v>0.0224</v>
      </c>
      <c r="E626" s="81"/>
      <c r="F626" s="81"/>
      <c r="G626" s="81"/>
      <c r="H626" s="81"/>
      <c r="I626" s="81"/>
      <c r="J626" s="81">
        <f aca="true" t="shared" si="147" ref="J626:J804">K626+L626</f>
        <v>0.0224</v>
      </c>
      <c r="K626" s="81"/>
      <c r="L626" s="90">
        <v>0.0224</v>
      </c>
      <c r="M626" s="79">
        <v>0</v>
      </c>
      <c r="N626" s="81"/>
      <c r="O626" s="81">
        <f aca="true" t="shared" si="148" ref="O626:O804">P626</f>
        <v>0</v>
      </c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</row>
    <row r="627" spans="1:34" ht="12.75">
      <c r="A627" s="71"/>
      <c r="B627" s="24"/>
      <c r="C627" s="158" t="s">
        <v>37</v>
      </c>
      <c r="D627" s="79">
        <f t="shared" si="146"/>
        <v>129.41</v>
      </c>
      <c r="E627" s="81"/>
      <c r="F627" s="81"/>
      <c r="G627" s="81"/>
      <c r="H627" s="81"/>
      <c r="I627" s="81"/>
      <c r="J627" s="81">
        <f t="shared" si="147"/>
        <v>129.41</v>
      </c>
      <c r="K627" s="81"/>
      <c r="L627" s="90">
        <v>129.41</v>
      </c>
      <c r="M627" s="79">
        <v>0</v>
      </c>
      <c r="N627" s="81"/>
      <c r="O627" s="81">
        <f t="shared" si="148"/>
        <v>0</v>
      </c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</row>
    <row r="628" spans="1:34" ht="12.75">
      <c r="A628" s="71" t="s">
        <v>30</v>
      </c>
      <c r="B628" s="24" t="s">
        <v>335</v>
      </c>
      <c r="C628" s="139" t="s">
        <v>9</v>
      </c>
      <c r="D628" s="79">
        <f t="shared" si="146"/>
        <v>0.088</v>
      </c>
      <c r="E628" s="81"/>
      <c r="F628" s="81"/>
      <c r="G628" s="81"/>
      <c r="H628" s="81"/>
      <c r="I628" s="81"/>
      <c r="J628" s="81">
        <f t="shared" si="147"/>
        <v>0.088</v>
      </c>
      <c r="K628" s="81"/>
      <c r="L628" s="90">
        <v>0.088</v>
      </c>
      <c r="M628" s="79">
        <v>0</v>
      </c>
      <c r="N628" s="81"/>
      <c r="O628" s="81">
        <f t="shared" si="148"/>
        <v>0</v>
      </c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</row>
    <row r="629" spans="1:34" ht="12.75">
      <c r="A629" s="71"/>
      <c r="B629" s="24"/>
      <c r="C629" s="138" t="s">
        <v>37</v>
      </c>
      <c r="D629" s="79">
        <f t="shared" si="146"/>
        <v>149.76</v>
      </c>
      <c r="E629" s="81"/>
      <c r="F629" s="81"/>
      <c r="G629" s="81"/>
      <c r="H629" s="81"/>
      <c r="I629" s="81"/>
      <c r="J629" s="81">
        <f t="shared" si="147"/>
        <v>149.76</v>
      </c>
      <c r="K629" s="81"/>
      <c r="L629" s="90">
        <v>149.76</v>
      </c>
      <c r="M629" s="79">
        <v>0</v>
      </c>
      <c r="N629" s="81"/>
      <c r="O629" s="81">
        <f t="shared" si="148"/>
        <v>0</v>
      </c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</row>
    <row r="630" spans="1:34" ht="12.75">
      <c r="A630" s="71" t="s">
        <v>31</v>
      </c>
      <c r="B630" s="24" t="s">
        <v>329</v>
      </c>
      <c r="C630" s="158" t="s">
        <v>9</v>
      </c>
      <c r="D630" s="79">
        <f t="shared" si="146"/>
        <v>0.033</v>
      </c>
      <c r="E630" s="81"/>
      <c r="F630" s="81"/>
      <c r="G630" s="81"/>
      <c r="H630" s="81"/>
      <c r="I630" s="81"/>
      <c r="J630" s="81">
        <f t="shared" si="147"/>
        <v>0.033</v>
      </c>
      <c r="K630" s="81"/>
      <c r="L630" s="90">
        <v>0.033</v>
      </c>
      <c r="M630" s="79">
        <v>0</v>
      </c>
      <c r="N630" s="81"/>
      <c r="O630" s="81">
        <f t="shared" si="148"/>
        <v>0</v>
      </c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</row>
    <row r="631" spans="1:34" ht="12.75">
      <c r="A631" s="71"/>
      <c r="B631" s="24"/>
      <c r="C631" s="158" t="s">
        <v>37</v>
      </c>
      <c r="D631" s="79">
        <f t="shared" si="146"/>
        <v>54.01</v>
      </c>
      <c r="E631" s="81"/>
      <c r="F631" s="81"/>
      <c r="G631" s="81"/>
      <c r="H631" s="81"/>
      <c r="I631" s="81"/>
      <c r="J631" s="81">
        <f t="shared" si="147"/>
        <v>54.01</v>
      </c>
      <c r="K631" s="81"/>
      <c r="L631" s="90">
        <v>54.01</v>
      </c>
      <c r="M631" s="79">
        <v>0</v>
      </c>
      <c r="N631" s="81"/>
      <c r="O631" s="81">
        <f t="shared" si="148"/>
        <v>0</v>
      </c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</row>
    <row r="632" spans="1:34" ht="12.75">
      <c r="A632" s="71" t="s">
        <v>32</v>
      </c>
      <c r="B632" s="24" t="s">
        <v>360</v>
      </c>
      <c r="C632" s="139" t="s">
        <v>9</v>
      </c>
      <c r="D632" s="79">
        <f t="shared" si="146"/>
        <v>0.028</v>
      </c>
      <c r="E632" s="81"/>
      <c r="F632" s="81"/>
      <c r="G632" s="81"/>
      <c r="H632" s="81"/>
      <c r="I632" s="81"/>
      <c r="J632" s="81">
        <f t="shared" si="147"/>
        <v>0.028</v>
      </c>
      <c r="K632" s="81"/>
      <c r="L632" s="90">
        <v>0.028</v>
      </c>
      <c r="M632" s="79">
        <v>0</v>
      </c>
      <c r="N632" s="81"/>
      <c r="O632" s="81">
        <f t="shared" si="148"/>
        <v>0</v>
      </c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</row>
    <row r="633" spans="1:34" ht="12.75">
      <c r="A633" s="71"/>
      <c r="B633" s="24"/>
      <c r="C633" s="138" t="s">
        <v>37</v>
      </c>
      <c r="D633" s="79">
        <f t="shared" si="146"/>
        <v>47.02</v>
      </c>
      <c r="E633" s="81"/>
      <c r="F633" s="81"/>
      <c r="G633" s="81"/>
      <c r="H633" s="81"/>
      <c r="I633" s="81"/>
      <c r="J633" s="81">
        <f t="shared" si="147"/>
        <v>47.02</v>
      </c>
      <c r="K633" s="81"/>
      <c r="L633" s="90">
        <v>47.02</v>
      </c>
      <c r="M633" s="79">
        <v>0</v>
      </c>
      <c r="N633" s="81"/>
      <c r="O633" s="81">
        <f t="shared" si="148"/>
        <v>0</v>
      </c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</row>
    <row r="634" spans="1:34" ht="12.75">
      <c r="A634" s="71" t="s">
        <v>33</v>
      </c>
      <c r="B634" s="24" t="s">
        <v>284</v>
      </c>
      <c r="C634" s="158" t="s">
        <v>9</v>
      </c>
      <c r="D634" s="79">
        <f t="shared" si="146"/>
        <v>0.022</v>
      </c>
      <c r="E634" s="81"/>
      <c r="F634" s="81"/>
      <c r="G634" s="81"/>
      <c r="H634" s="81"/>
      <c r="I634" s="81"/>
      <c r="J634" s="81">
        <f t="shared" si="147"/>
        <v>0.022</v>
      </c>
      <c r="K634" s="81"/>
      <c r="L634" s="90">
        <v>0.022</v>
      </c>
      <c r="M634" s="79">
        <v>0</v>
      </c>
      <c r="N634" s="81"/>
      <c r="O634" s="81">
        <f t="shared" si="148"/>
        <v>0</v>
      </c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</row>
    <row r="635" spans="1:34" ht="12.75">
      <c r="A635" s="71"/>
      <c r="B635" s="24"/>
      <c r="C635" s="158" t="s">
        <v>37</v>
      </c>
      <c r="D635" s="79">
        <f t="shared" si="146"/>
        <v>38.25</v>
      </c>
      <c r="E635" s="81"/>
      <c r="F635" s="81"/>
      <c r="G635" s="81"/>
      <c r="H635" s="81"/>
      <c r="I635" s="81"/>
      <c r="J635" s="81">
        <f t="shared" si="147"/>
        <v>38.25</v>
      </c>
      <c r="K635" s="81"/>
      <c r="L635" s="90">
        <v>38.25</v>
      </c>
      <c r="M635" s="79">
        <v>0</v>
      </c>
      <c r="N635" s="81"/>
      <c r="O635" s="81">
        <f t="shared" si="148"/>
        <v>0</v>
      </c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</row>
    <row r="636" spans="1:34" ht="12.75" hidden="1">
      <c r="A636" s="71"/>
      <c r="B636" s="24"/>
      <c r="C636" s="158" t="s">
        <v>9</v>
      </c>
      <c r="D636" s="79">
        <f t="shared" si="146"/>
        <v>0</v>
      </c>
      <c r="E636" s="81"/>
      <c r="F636" s="81"/>
      <c r="G636" s="81"/>
      <c r="H636" s="81"/>
      <c r="I636" s="81"/>
      <c r="J636" s="81">
        <f t="shared" si="147"/>
        <v>0</v>
      </c>
      <c r="K636" s="81"/>
      <c r="L636" s="81"/>
      <c r="M636" s="79">
        <v>0</v>
      </c>
      <c r="N636" s="81"/>
      <c r="O636" s="81">
        <f t="shared" si="148"/>
        <v>0</v>
      </c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</row>
    <row r="637" spans="1:34" ht="12.75" hidden="1">
      <c r="A637" s="71"/>
      <c r="B637" s="24"/>
      <c r="C637" s="158" t="s">
        <v>37</v>
      </c>
      <c r="D637" s="79">
        <f t="shared" si="146"/>
        <v>0</v>
      </c>
      <c r="E637" s="81"/>
      <c r="F637" s="81"/>
      <c r="G637" s="81"/>
      <c r="H637" s="81"/>
      <c r="I637" s="81"/>
      <c r="J637" s="81">
        <f t="shared" si="147"/>
        <v>0</v>
      </c>
      <c r="K637" s="81"/>
      <c r="L637" s="81"/>
      <c r="M637" s="79">
        <v>0</v>
      </c>
      <c r="N637" s="81"/>
      <c r="O637" s="81">
        <f t="shared" si="148"/>
        <v>0</v>
      </c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</row>
    <row r="638" spans="1:34" ht="12.75">
      <c r="A638" s="71" t="s">
        <v>34</v>
      </c>
      <c r="B638" s="24" t="s">
        <v>348</v>
      </c>
      <c r="C638" s="139" t="s">
        <v>9</v>
      </c>
      <c r="D638" s="79">
        <f t="shared" si="146"/>
        <v>0.134</v>
      </c>
      <c r="E638" s="81"/>
      <c r="F638" s="81"/>
      <c r="G638" s="81"/>
      <c r="H638" s="81"/>
      <c r="I638" s="81"/>
      <c r="J638" s="81">
        <f t="shared" si="147"/>
        <v>0.134</v>
      </c>
      <c r="K638" s="81"/>
      <c r="L638" s="81">
        <v>0.134</v>
      </c>
      <c r="M638" s="79">
        <v>0</v>
      </c>
      <c r="N638" s="81"/>
      <c r="O638" s="81">
        <f>Q638</f>
        <v>0</v>
      </c>
      <c r="P638" s="81"/>
      <c r="Q638" s="90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</row>
    <row r="639" spans="1:34" ht="12.75">
      <c r="A639" s="71"/>
      <c r="B639" s="24"/>
      <c r="C639" s="138" t="s">
        <v>37</v>
      </c>
      <c r="D639" s="79">
        <f t="shared" si="146"/>
        <v>587.72</v>
      </c>
      <c r="E639" s="81"/>
      <c r="F639" s="81"/>
      <c r="G639" s="81"/>
      <c r="H639" s="81"/>
      <c r="I639" s="81"/>
      <c r="J639" s="81">
        <f t="shared" si="147"/>
        <v>587.72</v>
      </c>
      <c r="K639" s="81"/>
      <c r="L639" s="81">
        <v>587.72</v>
      </c>
      <c r="M639" s="79">
        <v>0</v>
      </c>
      <c r="N639" s="81"/>
      <c r="O639" s="81">
        <f>Q639</f>
        <v>0</v>
      </c>
      <c r="P639" s="81"/>
      <c r="Q639" s="90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</row>
    <row r="640" spans="1:34" ht="12.75">
      <c r="A640" s="71" t="s">
        <v>35</v>
      </c>
      <c r="B640" s="24" t="s">
        <v>369</v>
      </c>
      <c r="C640" s="158" t="s">
        <v>9</v>
      </c>
      <c r="D640" s="79">
        <f t="shared" si="146"/>
        <v>0.03</v>
      </c>
      <c r="E640" s="81"/>
      <c r="F640" s="81"/>
      <c r="G640" s="81"/>
      <c r="H640" s="81"/>
      <c r="I640" s="81"/>
      <c r="J640" s="81">
        <f t="shared" si="147"/>
        <v>0.03</v>
      </c>
      <c r="K640" s="81"/>
      <c r="L640" s="90">
        <v>0.03</v>
      </c>
      <c r="M640" s="79">
        <v>0</v>
      </c>
      <c r="N640" s="81"/>
      <c r="O640" s="81">
        <f t="shared" si="148"/>
        <v>0</v>
      </c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</row>
    <row r="641" spans="1:34" ht="12.75">
      <c r="A641" s="71"/>
      <c r="B641" s="24"/>
      <c r="C641" s="158" t="s">
        <v>37</v>
      </c>
      <c r="D641" s="79">
        <f t="shared" si="146"/>
        <v>258.02</v>
      </c>
      <c r="E641" s="81"/>
      <c r="F641" s="81"/>
      <c r="G641" s="81"/>
      <c r="H641" s="81"/>
      <c r="I641" s="81"/>
      <c r="J641" s="81">
        <f t="shared" si="147"/>
        <v>258.02</v>
      </c>
      <c r="K641" s="81"/>
      <c r="L641" s="90">
        <v>258.02</v>
      </c>
      <c r="M641" s="79">
        <v>0</v>
      </c>
      <c r="N641" s="81"/>
      <c r="O641" s="81">
        <f t="shared" si="148"/>
        <v>0</v>
      </c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</row>
    <row r="642" spans="1:34" ht="12.75">
      <c r="A642" s="71" t="s">
        <v>47</v>
      </c>
      <c r="B642" s="24" t="s">
        <v>368</v>
      </c>
      <c r="C642" s="139" t="s">
        <v>9</v>
      </c>
      <c r="D642" s="79">
        <f t="shared" si="146"/>
        <v>0.079</v>
      </c>
      <c r="E642" s="81"/>
      <c r="F642" s="81"/>
      <c r="G642" s="81"/>
      <c r="H642" s="81"/>
      <c r="I642" s="81"/>
      <c r="J642" s="81">
        <f t="shared" si="147"/>
        <v>0.079</v>
      </c>
      <c r="K642" s="81"/>
      <c r="L642" s="81">
        <v>0.079</v>
      </c>
      <c r="M642" s="79">
        <v>0</v>
      </c>
      <c r="N642" s="81"/>
      <c r="O642" s="81">
        <f>Q642</f>
        <v>0</v>
      </c>
      <c r="P642" s="81"/>
      <c r="Q642" s="90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</row>
    <row r="643" spans="1:34" ht="12.75">
      <c r="A643" s="71"/>
      <c r="B643" s="24"/>
      <c r="C643" s="138" t="s">
        <v>37</v>
      </c>
      <c r="D643" s="79">
        <f t="shared" si="146"/>
        <v>157.97</v>
      </c>
      <c r="E643" s="81"/>
      <c r="F643" s="81"/>
      <c r="G643" s="81"/>
      <c r="H643" s="81"/>
      <c r="I643" s="81"/>
      <c r="J643" s="81">
        <f t="shared" si="147"/>
        <v>157.97</v>
      </c>
      <c r="K643" s="81"/>
      <c r="L643" s="81">
        <v>157.97</v>
      </c>
      <c r="M643" s="79">
        <v>0</v>
      </c>
      <c r="N643" s="81"/>
      <c r="O643" s="81"/>
      <c r="P643" s="81"/>
      <c r="Q643" s="90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</row>
    <row r="644" spans="1:34" ht="12.75" hidden="1">
      <c r="A644" s="71"/>
      <c r="B644" s="24"/>
      <c r="C644" s="158" t="s">
        <v>9</v>
      </c>
      <c r="D644" s="79">
        <f t="shared" si="146"/>
        <v>0</v>
      </c>
      <c r="E644" s="81"/>
      <c r="F644" s="81"/>
      <c r="G644" s="81"/>
      <c r="H644" s="81"/>
      <c r="I644" s="81"/>
      <c r="J644" s="81">
        <f t="shared" si="147"/>
        <v>0</v>
      </c>
      <c r="K644" s="81"/>
      <c r="L644" s="81">
        <v>0</v>
      </c>
      <c r="M644" s="79">
        <v>0</v>
      </c>
      <c r="N644" s="81"/>
      <c r="O644" s="81">
        <f t="shared" si="148"/>
        <v>0</v>
      </c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</row>
    <row r="645" spans="1:34" ht="12.75" hidden="1">
      <c r="A645" s="71"/>
      <c r="B645" s="24"/>
      <c r="C645" s="158" t="s">
        <v>37</v>
      </c>
      <c r="D645" s="79">
        <f t="shared" si="146"/>
        <v>0</v>
      </c>
      <c r="E645" s="81"/>
      <c r="F645" s="81"/>
      <c r="G645" s="81"/>
      <c r="H645" s="81"/>
      <c r="I645" s="81"/>
      <c r="J645" s="81">
        <f t="shared" si="147"/>
        <v>0</v>
      </c>
      <c r="K645" s="81"/>
      <c r="L645" s="81">
        <v>0</v>
      </c>
      <c r="M645" s="79">
        <v>0</v>
      </c>
      <c r="N645" s="81"/>
      <c r="O645" s="81">
        <f t="shared" si="148"/>
        <v>0</v>
      </c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</row>
    <row r="646" spans="1:34" ht="12.75" hidden="1">
      <c r="A646" s="71"/>
      <c r="B646" s="24"/>
      <c r="C646" s="158" t="s">
        <v>9</v>
      </c>
      <c r="D646" s="79">
        <f t="shared" si="146"/>
        <v>0</v>
      </c>
      <c r="E646" s="81"/>
      <c r="F646" s="81"/>
      <c r="G646" s="81"/>
      <c r="H646" s="81"/>
      <c r="I646" s="81"/>
      <c r="J646" s="81">
        <f t="shared" si="147"/>
        <v>0</v>
      </c>
      <c r="K646" s="81"/>
      <c r="L646" s="81">
        <v>0</v>
      </c>
      <c r="M646" s="79">
        <v>0</v>
      </c>
      <c r="N646" s="81"/>
      <c r="O646" s="81">
        <f t="shared" si="148"/>
        <v>0</v>
      </c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</row>
    <row r="647" spans="1:34" ht="12.75" hidden="1">
      <c r="A647" s="71"/>
      <c r="B647" s="24"/>
      <c r="C647" s="158" t="s">
        <v>37</v>
      </c>
      <c r="D647" s="79">
        <f t="shared" si="146"/>
        <v>0</v>
      </c>
      <c r="E647" s="81"/>
      <c r="F647" s="81"/>
      <c r="G647" s="81"/>
      <c r="H647" s="81"/>
      <c r="I647" s="81"/>
      <c r="J647" s="81">
        <f t="shared" si="147"/>
        <v>0</v>
      </c>
      <c r="K647" s="81"/>
      <c r="L647" s="81">
        <v>0</v>
      </c>
      <c r="M647" s="79">
        <v>0</v>
      </c>
      <c r="N647" s="81"/>
      <c r="O647" s="81">
        <f t="shared" si="148"/>
        <v>0</v>
      </c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</row>
    <row r="648" spans="1:34" ht="12.75">
      <c r="A648" s="71" t="s">
        <v>129</v>
      </c>
      <c r="B648" s="24" t="s">
        <v>370</v>
      </c>
      <c r="C648" s="139" t="s">
        <v>9</v>
      </c>
      <c r="D648" s="79">
        <f t="shared" si="146"/>
        <v>0.046</v>
      </c>
      <c r="E648" s="81"/>
      <c r="F648" s="81"/>
      <c r="G648" s="81"/>
      <c r="H648" s="81"/>
      <c r="I648" s="81"/>
      <c r="J648" s="81">
        <f t="shared" si="147"/>
        <v>0</v>
      </c>
      <c r="K648" s="81"/>
      <c r="L648" s="81"/>
      <c r="M648" s="79">
        <v>0</v>
      </c>
      <c r="N648" s="81"/>
      <c r="O648" s="81">
        <f>P648+Q648</f>
        <v>0.046</v>
      </c>
      <c r="P648" s="81"/>
      <c r="Q648" s="81">
        <v>0.046</v>
      </c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</row>
    <row r="649" spans="1:34" ht="12.75">
      <c r="A649" s="71"/>
      <c r="B649" s="24"/>
      <c r="C649" s="138" t="s">
        <v>37</v>
      </c>
      <c r="D649" s="79">
        <f t="shared" si="146"/>
        <v>95.32</v>
      </c>
      <c r="E649" s="81"/>
      <c r="F649" s="81"/>
      <c r="G649" s="81"/>
      <c r="H649" s="81"/>
      <c r="I649" s="81"/>
      <c r="J649" s="81">
        <f t="shared" si="147"/>
        <v>0</v>
      </c>
      <c r="K649" s="81"/>
      <c r="L649" s="81"/>
      <c r="M649" s="79">
        <v>0</v>
      </c>
      <c r="N649" s="81"/>
      <c r="O649" s="81">
        <f>P649+Q649</f>
        <v>95.32</v>
      </c>
      <c r="P649" s="81"/>
      <c r="Q649" s="81">
        <v>95.32</v>
      </c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</row>
    <row r="650" spans="1:34" ht="12.75" hidden="1">
      <c r="A650" s="71"/>
      <c r="B650" s="24"/>
      <c r="C650" s="158" t="s">
        <v>9</v>
      </c>
      <c r="D650" s="79">
        <f t="shared" si="146"/>
        <v>0</v>
      </c>
      <c r="E650" s="81"/>
      <c r="F650" s="81"/>
      <c r="G650" s="81"/>
      <c r="H650" s="81"/>
      <c r="I650" s="81"/>
      <c r="J650" s="81">
        <f t="shared" si="147"/>
        <v>0</v>
      </c>
      <c r="K650" s="81"/>
      <c r="L650" s="81">
        <v>0</v>
      </c>
      <c r="M650" s="79">
        <v>0</v>
      </c>
      <c r="N650" s="81"/>
      <c r="O650" s="81">
        <f t="shared" si="148"/>
        <v>0</v>
      </c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</row>
    <row r="651" spans="1:34" ht="12.75" hidden="1">
      <c r="A651" s="71"/>
      <c r="B651" s="24"/>
      <c r="C651" s="158" t="s">
        <v>37</v>
      </c>
      <c r="D651" s="79">
        <f t="shared" si="146"/>
        <v>0</v>
      </c>
      <c r="E651" s="81"/>
      <c r="F651" s="81"/>
      <c r="G651" s="81"/>
      <c r="H651" s="81"/>
      <c r="I651" s="81"/>
      <c r="J651" s="81">
        <f t="shared" si="147"/>
        <v>0</v>
      </c>
      <c r="K651" s="81"/>
      <c r="L651" s="81">
        <v>0</v>
      </c>
      <c r="M651" s="79">
        <v>0</v>
      </c>
      <c r="N651" s="81"/>
      <c r="O651" s="81">
        <f t="shared" si="148"/>
        <v>0</v>
      </c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</row>
    <row r="652" spans="1:34" ht="12.75">
      <c r="A652" s="71"/>
      <c r="B652" s="24"/>
      <c r="C652" s="139" t="s">
        <v>9</v>
      </c>
      <c r="D652" s="79">
        <f t="shared" si="146"/>
        <v>0</v>
      </c>
      <c r="E652" s="81"/>
      <c r="F652" s="81"/>
      <c r="G652" s="81"/>
      <c r="H652" s="81"/>
      <c r="I652" s="81"/>
      <c r="J652" s="81">
        <f t="shared" si="147"/>
        <v>0</v>
      </c>
      <c r="K652" s="81"/>
      <c r="L652" s="81"/>
      <c r="M652" s="79">
        <v>0</v>
      </c>
      <c r="N652" s="81"/>
      <c r="O652" s="81">
        <f t="shared" si="148"/>
        <v>0</v>
      </c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</row>
    <row r="653" spans="1:34" ht="12.75">
      <c r="A653" s="71"/>
      <c r="B653" s="24"/>
      <c r="C653" s="138" t="s">
        <v>37</v>
      </c>
      <c r="D653" s="79">
        <f t="shared" si="146"/>
        <v>0</v>
      </c>
      <c r="E653" s="81"/>
      <c r="F653" s="81"/>
      <c r="G653" s="81"/>
      <c r="H653" s="81"/>
      <c r="I653" s="81"/>
      <c r="J653" s="81">
        <f t="shared" si="147"/>
        <v>0</v>
      </c>
      <c r="K653" s="81"/>
      <c r="L653" s="81"/>
      <c r="M653" s="79">
        <v>0</v>
      </c>
      <c r="N653" s="81"/>
      <c r="O653" s="81">
        <f t="shared" si="148"/>
        <v>0</v>
      </c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</row>
    <row r="654" spans="1:34" ht="13.5" customHeight="1" hidden="1">
      <c r="A654" s="71"/>
      <c r="B654" s="24"/>
      <c r="C654" s="158" t="s">
        <v>9</v>
      </c>
      <c r="D654" s="79">
        <f t="shared" si="146"/>
        <v>0</v>
      </c>
      <c r="E654" s="81"/>
      <c r="F654" s="81"/>
      <c r="G654" s="81"/>
      <c r="H654" s="81"/>
      <c r="I654" s="81"/>
      <c r="J654" s="81">
        <f t="shared" si="147"/>
        <v>0</v>
      </c>
      <c r="K654" s="81"/>
      <c r="L654" s="81"/>
      <c r="M654" s="79">
        <v>0</v>
      </c>
      <c r="N654" s="81"/>
      <c r="O654" s="81">
        <f t="shared" si="148"/>
        <v>0</v>
      </c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</row>
    <row r="655" spans="1:34" ht="13.5" customHeight="1" hidden="1">
      <c r="A655" s="71"/>
      <c r="B655" s="24"/>
      <c r="C655" s="158" t="s">
        <v>37</v>
      </c>
      <c r="D655" s="79">
        <f t="shared" si="146"/>
        <v>0</v>
      </c>
      <c r="E655" s="81"/>
      <c r="F655" s="81"/>
      <c r="G655" s="81"/>
      <c r="H655" s="81"/>
      <c r="I655" s="81"/>
      <c r="J655" s="81">
        <f t="shared" si="147"/>
        <v>0</v>
      </c>
      <c r="K655" s="81"/>
      <c r="L655" s="81"/>
      <c r="M655" s="79">
        <v>0</v>
      </c>
      <c r="N655" s="81"/>
      <c r="O655" s="81">
        <f t="shared" si="148"/>
        <v>0</v>
      </c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</row>
    <row r="656" spans="1:34" ht="13.5" customHeight="1" hidden="1">
      <c r="A656" s="71"/>
      <c r="B656" s="24"/>
      <c r="C656" s="158" t="s">
        <v>9</v>
      </c>
      <c r="D656" s="79">
        <f t="shared" si="146"/>
        <v>0</v>
      </c>
      <c r="E656" s="81">
        <f aca="true" t="shared" si="149" ref="E656:E665">F656+G656</f>
        <v>0</v>
      </c>
      <c r="F656" s="81"/>
      <c r="G656" s="81"/>
      <c r="H656" s="81"/>
      <c r="I656" s="81"/>
      <c r="J656" s="81">
        <f t="shared" si="147"/>
        <v>0</v>
      </c>
      <c r="K656" s="81"/>
      <c r="L656" s="81"/>
      <c r="M656" s="79">
        <f>M660+M704+M706+M708+M710</f>
        <v>0</v>
      </c>
      <c r="N656" s="81"/>
      <c r="O656" s="81">
        <f t="shared" si="148"/>
        <v>0</v>
      </c>
      <c r="P656" s="81"/>
      <c r="Q656" s="81"/>
      <c r="R656" s="81">
        <f aca="true" t="shared" si="150" ref="R656:R664">S656</f>
        <v>0</v>
      </c>
      <c r="S656" s="81"/>
      <c r="T656" s="81"/>
      <c r="U656" s="81">
        <f aca="true" t="shared" si="151" ref="U656:U665">V656</f>
        <v>0</v>
      </c>
      <c r="V656" s="81"/>
      <c r="W656" s="81"/>
      <c r="X656" s="81">
        <f aca="true" t="shared" si="152" ref="X656:X665">Y656+Z656</f>
        <v>0</v>
      </c>
      <c r="Y656" s="81"/>
      <c r="Z656" s="81"/>
      <c r="AA656" s="81"/>
      <c r="AB656" s="81"/>
      <c r="AC656" s="81">
        <f aca="true" t="shared" si="153" ref="AC656:AC665">AD656</f>
        <v>0</v>
      </c>
      <c r="AD656" s="81"/>
      <c r="AE656" s="81"/>
      <c r="AF656" s="81">
        <f aca="true" t="shared" si="154" ref="AF656:AF665">AG656</f>
        <v>0</v>
      </c>
      <c r="AG656" s="81"/>
      <c r="AH656" s="81"/>
    </row>
    <row r="657" spans="1:34" ht="12.75" hidden="1">
      <c r="A657" s="71"/>
      <c r="B657" s="24"/>
      <c r="C657" s="158" t="s">
        <v>37</v>
      </c>
      <c r="D657" s="79">
        <f t="shared" si="146"/>
        <v>0</v>
      </c>
      <c r="E657" s="81">
        <f t="shared" si="149"/>
        <v>0</v>
      </c>
      <c r="F657" s="81"/>
      <c r="G657" s="81"/>
      <c r="H657" s="81"/>
      <c r="I657" s="81"/>
      <c r="J657" s="81">
        <f t="shared" si="147"/>
        <v>0</v>
      </c>
      <c r="K657" s="81"/>
      <c r="L657" s="81"/>
      <c r="M657" s="79">
        <f>M661+M705+M707+M709+M711</f>
        <v>0</v>
      </c>
      <c r="N657" s="81"/>
      <c r="O657" s="81">
        <f t="shared" si="148"/>
        <v>0</v>
      </c>
      <c r="P657" s="81"/>
      <c r="Q657" s="81"/>
      <c r="R657" s="81">
        <f t="shared" si="150"/>
        <v>0</v>
      </c>
      <c r="S657" s="81"/>
      <c r="T657" s="81"/>
      <c r="U657" s="81">
        <f t="shared" si="151"/>
        <v>0</v>
      </c>
      <c r="V657" s="81"/>
      <c r="W657" s="81"/>
      <c r="X657" s="81">
        <f t="shared" si="152"/>
        <v>0</v>
      </c>
      <c r="Y657" s="81"/>
      <c r="Z657" s="81"/>
      <c r="AA657" s="81"/>
      <c r="AB657" s="81"/>
      <c r="AC657" s="81">
        <f t="shared" si="153"/>
        <v>0</v>
      </c>
      <c r="AD657" s="81"/>
      <c r="AE657" s="81"/>
      <c r="AF657" s="81">
        <f t="shared" si="154"/>
        <v>0</v>
      </c>
      <c r="AG657" s="81"/>
      <c r="AH657" s="81"/>
    </row>
    <row r="658" spans="1:34" ht="12.75">
      <c r="A658" s="71"/>
      <c r="B658" s="24"/>
      <c r="C658" s="158" t="s">
        <v>9</v>
      </c>
      <c r="D658" s="79">
        <f t="shared" si="146"/>
        <v>0</v>
      </c>
      <c r="E658" s="81">
        <f t="shared" si="149"/>
        <v>0</v>
      </c>
      <c r="F658" s="81"/>
      <c r="G658" s="81"/>
      <c r="H658" s="81"/>
      <c r="I658" s="81"/>
      <c r="J658" s="81">
        <f t="shared" si="147"/>
        <v>0</v>
      </c>
      <c r="K658" s="81"/>
      <c r="L658" s="81"/>
      <c r="M658" s="79">
        <f>M664+M706+M708+M710+M712</f>
        <v>0</v>
      </c>
      <c r="N658" s="81"/>
      <c r="O658" s="81">
        <f t="shared" si="148"/>
        <v>0</v>
      </c>
      <c r="P658" s="81"/>
      <c r="Q658" s="81"/>
      <c r="R658" s="81">
        <f t="shared" si="150"/>
        <v>0</v>
      </c>
      <c r="S658" s="81"/>
      <c r="T658" s="81"/>
      <c r="U658" s="81">
        <f t="shared" si="151"/>
        <v>0</v>
      </c>
      <c r="V658" s="81"/>
      <c r="W658" s="81"/>
      <c r="X658" s="81">
        <f t="shared" si="152"/>
        <v>0</v>
      </c>
      <c r="Y658" s="81"/>
      <c r="Z658" s="81"/>
      <c r="AA658" s="81"/>
      <c r="AB658" s="81"/>
      <c r="AC658" s="81">
        <f t="shared" si="153"/>
        <v>0</v>
      </c>
      <c r="AD658" s="81"/>
      <c r="AE658" s="81"/>
      <c r="AF658" s="81">
        <f t="shared" si="154"/>
        <v>0</v>
      </c>
      <c r="AG658" s="81"/>
      <c r="AH658" s="81"/>
    </row>
    <row r="659" spans="1:34" ht="12.75">
      <c r="A659" s="71"/>
      <c r="B659" s="24"/>
      <c r="C659" s="158" t="s">
        <v>37</v>
      </c>
      <c r="D659" s="79">
        <f t="shared" si="146"/>
        <v>0</v>
      </c>
      <c r="E659" s="81">
        <f t="shared" si="149"/>
        <v>0</v>
      </c>
      <c r="F659" s="81"/>
      <c r="G659" s="81"/>
      <c r="H659" s="81"/>
      <c r="I659" s="81"/>
      <c r="J659" s="81">
        <f t="shared" si="147"/>
        <v>0</v>
      </c>
      <c r="K659" s="81"/>
      <c r="L659" s="81"/>
      <c r="M659" s="79">
        <f>M665+M707+M709+M711+M713</f>
        <v>0</v>
      </c>
      <c r="N659" s="81"/>
      <c r="O659" s="81">
        <f t="shared" si="148"/>
        <v>0</v>
      </c>
      <c r="P659" s="81"/>
      <c r="Q659" s="81"/>
      <c r="R659" s="81">
        <f t="shared" si="150"/>
        <v>0</v>
      </c>
      <c r="S659" s="81"/>
      <c r="T659" s="81"/>
      <c r="U659" s="81">
        <f t="shared" si="151"/>
        <v>0</v>
      </c>
      <c r="V659" s="81"/>
      <c r="W659" s="81"/>
      <c r="X659" s="81">
        <f t="shared" si="152"/>
        <v>0</v>
      </c>
      <c r="Y659" s="81"/>
      <c r="Z659" s="81"/>
      <c r="AA659" s="81"/>
      <c r="AB659" s="81"/>
      <c r="AC659" s="81">
        <f t="shared" si="153"/>
        <v>0</v>
      </c>
      <c r="AD659" s="81"/>
      <c r="AE659" s="81"/>
      <c r="AF659" s="81">
        <f t="shared" si="154"/>
        <v>0</v>
      </c>
      <c r="AG659" s="81"/>
      <c r="AH659" s="81"/>
    </row>
    <row r="660" spans="1:34" ht="12.75">
      <c r="A660" s="71"/>
      <c r="B660" s="24"/>
      <c r="C660" s="158" t="s">
        <v>9</v>
      </c>
      <c r="D660" s="79">
        <f t="shared" si="146"/>
        <v>0</v>
      </c>
      <c r="E660" s="81">
        <f t="shared" si="149"/>
        <v>0</v>
      </c>
      <c r="F660" s="81"/>
      <c r="G660" s="81"/>
      <c r="H660" s="81"/>
      <c r="I660" s="81"/>
      <c r="J660" s="81">
        <f t="shared" si="147"/>
        <v>0</v>
      </c>
      <c r="K660" s="81"/>
      <c r="L660" s="81"/>
      <c r="M660" s="79">
        <f>M666+M708+M710+M712+M728</f>
        <v>0</v>
      </c>
      <c r="N660" s="81"/>
      <c r="O660" s="81">
        <f t="shared" si="148"/>
        <v>0</v>
      </c>
      <c r="P660" s="81"/>
      <c r="Q660" s="81"/>
      <c r="R660" s="81">
        <f t="shared" si="150"/>
        <v>0</v>
      </c>
      <c r="S660" s="81"/>
      <c r="T660" s="81"/>
      <c r="U660" s="81">
        <f t="shared" si="151"/>
        <v>0</v>
      </c>
      <c r="V660" s="81"/>
      <c r="W660" s="81"/>
      <c r="X660" s="81">
        <f t="shared" si="152"/>
        <v>0</v>
      </c>
      <c r="Y660" s="81"/>
      <c r="Z660" s="81"/>
      <c r="AA660" s="81"/>
      <c r="AB660" s="81"/>
      <c r="AC660" s="81">
        <f t="shared" si="153"/>
        <v>0</v>
      </c>
      <c r="AD660" s="81"/>
      <c r="AE660" s="81"/>
      <c r="AF660" s="81">
        <f t="shared" si="154"/>
        <v>0</v>
      </c>
      <c r="AG660" s="81"/>
      <c r="AH660" s="81"/>
    </row>
    <row r="661" spans="1:34" ht="12.75">
      <c r="A661" s="71"/>
      <c r="B661" s="24"/>
      <c r="C661" s="158" t="s">
        <v>37</v>
      </c>
      <c r="D661" s="79">
        <f t="shared" si="146"/>
        <v>0</v>
      </c>
      <c r="E661" s="81">
        <f t="shared" si="149"/>
        <v>0</v>
      </c>
      <c r="F661" s="81"/>
      <c r="G661" s="81"/>
      <c r="H661" s="81"/>
      <c r="I661" s="81"/>
      <c r="J661" s="81">
        <f t="shared" si="147"/>
        <v>0</v>
      </c>
      <c r="K661" s="81"/>
      <c r="L661" s="81"/>
      <c r="M661" s="79">
        <f>M667+M709+M711+M713+M729</f>
        <v>0</v>
      </c>
      <c r="N661" s="81"/>
      <c r="O661" s="81">
        <f t="shared" si="148"/>
        <v>0</v>
      </c>
      <c r="P661" s="81"/>
      <c r="Q661" s="81"/>
      <c r="R661" s="81">
        <f t="shared" si="150"/>
        <v>0</v>
      </c>
      <c r="S661" s="81"/>
      <c r="T661" s="81"/>
      <c r="U661" s="81">
        <f t="shared" si="151"/>
        <v>0</v>
      </c>
      <c r="V661" s="81"/>
      <c r="W661" s="81"/>
      <c r="X661" s="81">
        <f t="shared" si="152"/>
        <v>0</v>
      </c>
      <c r="Y661" s="81"/>
      <c r="Z661" s="81"/>
      <c r="AA661" s="81"/>
      <c r="AB661" s="81"/>
      <c r="AC661" s="81">
        <f t="shared" si="153"/>
        <v>0</v>
      </c>
      <c r="AD661" s="81"/>
      <c r="AE661" s="81"/>
      <c r="AF661" s="81">
        <f t="shared" si="154"/>
        <v>0</v>
      </c>
      <c r="AG661" s="81"/>
      <c r="AH661" s="81"/>
    </row>
    <row r="662" spans="1:34" ht="12.75">
      <c r="A662" s="71"/>
      <c r="B662" s="24"/>
      <c r="C662" s="158" t="s">
        <v>9</v>
      </c>
      <c r="D662" s="79">
        <f t="shared" si="146"/>
        <v>0</v>
      </c>
      <c r="E662" s="81"/>
      <c r="F662" s="81"/>
      <c r="G662" s="81"/>
      <c r="H662" s="81"/>
      <c r="I662" s="81"/>
      <c r="J662" s="81"/>
      <c r="K662" s="81"/>
      <c r="L662" s="81"/>
      <c r="M662" s="79"/>
      <c r="N662" s="81"/>
      <c r="O662" s="81">
        <v>0</v>
      </c>
      <c r="P662" s="90">
        <v>0</v>
      </c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</row>
    <row r="663" spans="1:34" ht="12.75">
      <c r="A663" s="71"/>
      <c r="B663" s="24"/>
      <c r="C663" s="158" t="s">
        <v>37</v>
      </c>
      <c r="D663" s="79">
        <f t="shared" si="146"/>
        <v>0</v>
      </c>
      <c r="E663" s="81"/>
      <c r="F663" s="81"/>
      <c r="G663" s="81"/>
      <c r="H663" s="81"/>
      <c r="I663" s="81"/>
      <c r="J663" s="81"/>
      <c r="K663" s="81"/>
      <c r="L663" s="81"/>
      <c r="M663" s="79"/>
      <c r="N663" s="81"/>
      <c r="O663" s="81">
        <v>0</v>
      </c>
      <c r="P663" s="90">
        <v>0</v>
      </c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</row>
    <row r="664" spans="1:34" ht="12.75">
      <c r="A664" s="71"/>
      <c r="B664" s="24"/>
      <c r="C664" s="158" t="s">
        <v>9</v>
      </c>
      <c r="D664" s="79">
        <f t="shared" si="146"/>
        <v>0</v>
      </c>
      <c r="E664" s="81">
        <f t="shared" si="149"/>
        <v>0</v>
      </c>
      <c r="F664" s="81"/>
      <c r="G664" s="81"/>
      <c r="H664" s="81"/>
      <c r="I664" s="81"/>
      <c r="J664" s="81">
        <f t="shared" si="147"/>
        <v>0</v>
      </c>
      <c r="K664" s="81"/>
      <c r="L664" s="81"/>
      <c r="M664" s="79">
        <f>M668+M710+M712+M728+M730</f>
        <v>0</v>
      </c>
      <c r="N664" s="81"/>
      <c r="O664" s="81">
        <f>Q664</f>
        <v>0</v>
      </c>
      <c r="P664" s="81"/>
      <c r="Q664" s="81">
        <v>0</v>
      </c>
      <c r="R664" s="81">
        <f t="shared" si="150"/>
        <v>0</v>
      </c>
      <c r="S664" s="81"/>
      <c r="T664" s="81"/>
      <c r="U664" s="81">
        <f t="shared" si="151"/>
        <v>0</v>
      </c>
      <c r="V664" s="81"/>
      <c r="W664" s="81"/>
      <c r="X664" s="81">
        <f t="shared" si="152"/>
        <v>0</v>
      </c>
      <c r="Y664" s="81"/>
      <c r="Z664" s="81"/>
      <c r="AA664" s="81"/>
      <c r="AB664" s="81"/>
      <c r="AC664" s="81">
        <f t="shared" si="153"/>
        <v>0</v>
      </c>
      <c r="AD664" s="81"/>
      <c r="AE664" s="81"/>
      <c r="AF664" s="81">
        <f t="shared" si="154"/>
        <v>0</v>
      </c>
      <c r="AG664" s="81"/>
      <c r="AH664" s="81"/>
    </row>
    <row r="665" spans="1:34" ht="13.5" thickBot="1">
      <c r="A665" s="101"/>
      <c r="B665" s="24"/>
      <c r="C665" s="159" t="s">
        <v>37</v>
      </c>
      <c r="D665" s="82">
        <f t="shared" si="146"/>
        <v>0</v>
      </c>
      <c r="E665" s="83">
        <f t="shared" si="149"/>
        <v>0</v>
      </c>
      <c r="F665" s="83"/>
      <c r="G665" s="83"/>
      <c r="H665" s="83"/>
      <c r="I665" s="83"/>
      <c r="J665" s="83">
        <f t="shared" si="147"/>
        <v>0</v>
      </c>
      <c r="K665" s="83"/>
      <c r="L665" s="83"/>
      <c r="M665" s="83"/>
      <c r="N665" s="83"/>
      <c r="O665" s="83">
        <v>0</v>
      </c>
      <c r="P665" s="83"/>
      <c r="Q665" s="83">
        <v>0</v>
      </c>
      <c r="R665" s="83">
        <v>0</v>
      </c>
      <c r="S665" s="83"/>
      <c r="T665" s="83"/>
      <c r="U665" s="83">
        <f t="shared" si="151"/>
        <v>0</v>
      </c>
      <c r="V665" s="83"/>
      <c r="W665" s="83"/>
      <c r="X665" s="83">
        <f t="shared" si="152"/>
        <v>0</v>
      </c>
      <c r="Y665" s="83"/>
      <c r="Z665" s="83"/>
      <c r="AA665" s="83"/>
      <c r="AB665" s="83"/>
      <c r="AC665" s="83">
        <f t="shared" si="153"/>
        <v>0</v>
      </c>
      <c r="AD665" s="83"/>
      <c r="AE665" s="83"/>
      <c r="AF665" s="83">
        <f t="shared" si="154"/>
        <v>0</v>
      </c>
      <c r="AG665" s="83"/>
      <c r="AH665" s="83"/>
    </row>
    <row r="666" spans="1:34" ht="13.5" thickBot="1">
      <c r="A666" s="140" t="s">
        <v>129</v>
      </c>
      <c r="B666" s="16"/>
      <c r="C666" s="142" t="s">
        <v>27</v>
      </c>
      <c r="D666" s="79">
        <f>D668+D670+D672+D674</f>
        <v>0</v>
      </c>
      <c r="E666" s="79">
        <f aca="true" t="shared" si="155" ref="E666:AH666">E668+E670+E672+E674</f>
        <v>0</v>
      </c>
      <c r="F666" s="79">
        <f t="shared" si="155"/>
        <v>0</v>
      </c>
      <c r="G666" s="79">
        <f t="shared" si="155"/>
        <v>0</v>
      </c>
      <c r="H666" s="79">
        <f t="shared" si="155"/>
        <v>0</v>
      </c>
      <c r="I666" s="79">
        <f t="shared" si="155"/>
        <v>0</v>
      </c>
      <c r="J666" s="79">
        <f t="shared" si="155"/>
        <v>0</v>
      </c>
      <c r="K666" s="79">
        <f t="shared" si="155"/>
        <v>0</v>
      </c>
      <c r="L666" s="79">
        <f t="shared" si="155"/>
        <v>0</v>
      </c>
      <c r="M666" s="79">
        <f t="shared" si="155"/>
        <v>0</v>
      </c>
      <c r="N666" s="79">
        <f t="shared" si="155"/>
        <v>0</v>
      </c>
      <c r="O666" s="79">
        <f t="shared" si="155"/>
        <v>0</v>
      </c>
      <c r="P666" s="79">
        <f t="shared" si="155"/>
        <v>0</v>
      </c>
      <c r="Q666" s="79">
        <f t="shared" si="155"/>
        <v>0</v>
      </c>
      <c r="R666" s="79">
        <f t="shared" si="155"/>
        <v>0</v>
      </c>
      <c r="S666" s="79">
        <f t="shared" si="155"/>
        <v>0</v>
      </c>
      <c r="T666" s="79">
        <f t="shared" si="155"/>
        <v>0</v>
      </c>
      <c r="U666" s="79">
        <f t="shared" si="155"/>
        <v>0</v>
      </c>
      <c r="V666" s="79">
        <f t="shared" si="155"/>
        <v>0</v>
      </c>
      <c r="W666" s="79">
        <f t="shared" si="155"/>
        <v>0</v>
      </c>
      <c r="X666" s="79">
        <f t="shared" si="155"/>
        <v>0</v>
      </c>
      <c r="Y666" s="79">
        <f t="shared" si="155"/>
        <v>0</v>
      </c>
      <c r="Z666" s="79">
        <f t="shared" si="155"/>
        <v>0</v>
      </c>
      <c r="AA666" s="79">
        <f t="shared" si="155"/>
        <v>0</v>
      </c>
      <c r="AB666" s="79">
        <f t="shared" si="155"/>
        <v>0</v>
      </c>
      <c r="AC666" s="79">
        <f t="shared" si="155"/>
        <v>0</v>
      </c>
      <c r="AD666" s="79">
        <f t="shared" si="155"/>
        <v>0</v>
      </c>
      <c r="AE666" s="79">
        <f t="shared" si="155"/>
        <v>0</v>
      </c>
      <c r="AF666" s="79">
        <f t="shared" si="155"/>
        <v>0</v>
      </c>
      <c r="AG666" s="79">
        <f t="shared" si="155"/>
        <v>0</v>
      </c>
      <c r="AH666" s="79">
        <f t="shared" si="155"/>
        <v>0</v>
      </c>
    </row>
    <row r="667" spans="1:34" ht="15">
      <c r="A667" s="140"/>
      <c r="B667" s="143" t="s">
        <v>130</v>
      </c>
      <c r="C667" s="142" t="s">
        <v>11</v>
      </c>
      <c r="D667" s="79">
        <f>D669+D671+D673+D675</f>
        <v>0</v>
      </c>
      <c r="E667" s="79">
        <f aca="true" t="shared" si="156" ref="E667:AH667">E669+E671+E673+E675</f>
        <v>0</v>
      </c>
      <c r="F667" s="79">
        <f t="shared" si="156"/>
        <v>0</v>
      </c>
      <c r="G667" s="79">
        <f t="shared" si="156"/>
        <v>0</v>
      </c>
      <c r="H667" s="79">
        <f t="shared" si="156"/>
        <v>0</v>
      </c>
      <c r="I667" s="79">
        <f t="shared" si="156"/>
        <v>0</v>
      </c>
      <c r="J667" s="79">
        <f t="shared" si="156"/>
        <v>0</v>
      </c>
      <c r="K667" s="79">
        <f t="shared" si="156"/>
        <v>0</v>
      </c>
      <c r="L667" s="79">
        <f t="shared" si="156"/>
        <v>0</v>
      </c>
      <c r="M667" s="79">
        <f t="shared" si="156"/>
        <v>0</v>
      </c>
      <c r="N667" s="79">
        <f t="shared" si="156"/>
        <v>0</v>
      </c>
      <c r="O667" s="79">
        <f t="shared" si="156"/>
        <v>0</v>
      </c>
      <c r="P667" s="79">
        <f t="shared" si="156"/>
        <v>0</v>
      </c>
      <c r="Q667" s="79">
        <f t="shared" si="156"/>
        <v>0</v>
      </c>
      <c r="R667" s="79">
        <f t="shared" si="156"/>
        <v>0</v>
      </c>
      <c r="S667" s="79">
        <f t="shared" si="156"/>
        <v>0</v>
      </c>
      <c r="T667" s="79">
        <f t="shared" si="156"/>
        <v>0</v>
      </c>
      <c r="U667" s="79">
        <f t="shared" si="156"/>
        <v>0</v>
      </c>
      <c r="V667" s="79">
        <f t="shared" si="156"/>
        <v>0</v>
      </c>
      <c r="W667" s="79">
        <f t="shared" si="156"/>
        <v>0</v>
      </c>
      <c r="X667" s="79">
        <f t="shared" si="156"/>
        <v>0</v>
      </c>
      <c r="Y667" s="79">
        <f t="shared" si="156"/>
        <v>0</v>
      </c>
      <c r="Z667" s="79">
        <f t="shared" si="156"/>
        <v>0</v>
      </c>
      <c r="AA667" s="79">
        <f t="shared" si="156"/>
        <v>0</v>
      </c>
      <c r="AB667" s="79">
        <f t="shared" si="156"/>
        <v>0</v>
      </c>
      <c r="AC667" s="79">
        <f t="shared" si="156"/>
        <v>0</v>
      </c>
      <c r="AD667" s="79">
        <f t="shared" si="156"/>
        <v>0</v>
      </c>
      <c r="AE667" s="79">
        <f t="shared" si="156"/>
        <v>0</v>
      </c>
      <c r="AF667" s="79">
        <f t="shared" si="156"/>
        <v>0</v>
      </c>
      <c r="AG667" s="79">
        <f t="shared" si="156"/>
        <v>0</v>
      </c>
      <c r="AH667" s="79">
        <f t="shared" si="156"/>
        <v>0</v>
      </c>
    </row>
    <row r="668" spans="1:34" ht="15">
      <c r="A668" s="71"/>
      <c r="B668" s="141"/>
      <c r="C668" s="158" t="s">
        <v>27</v>
      </c>
      <c r="D668" s="79">
        <f t="shared" si="146"/>
        <v>0</v>
      </c>
      <c r="E668" s="81">
        <f aca="true" t="shared" si="157" ref="E668:E675">F668+G668</f>
        <v>0</v>
      </c>
      <c r="F668" s="81"/>
      <c r="G668" s="81"/>
      <c r="H668" s="81"/>
      <c r="I668" s="81"/>
      <c r="J668" s="81">
        <f t="shared" si="147"/>
        <v>0</v>
      </c>
      <c r="K668" s="81"/>
      <c r="L668" s="81"/>
      <c r="M668" s="81"/>
      <c r="N668" s="81"/>
      <c r="O668" s="81">
        <f t="shared" si="148"/>
        <v>0</v>
      </c>
      <c r="P668" s="81"/>
      <c r="Q668" s="81"/>
      <c r="R668" s="81">
        <f aca="true" t="shared" si="158" ref="R668:R675">S668</f>
        <v>0</v>
      </c>
      <c r="S668" s="81"/>
      <c r="T668" s="81"/>
      <c r="U668" s="81">
        <f aca="true" t="shared" si="159" ref="U668:U675">V668</f>
        <v>0</v>
      </c>
      <c r="V668" s="81"/>
      <c r="W668" s="81"/>
      <c r="X668" s="81">
        <f aca="true" t="shared" si="160" ref="X668:X675">Y668+Z668</f>
        <v>0</v>
      </c>
      <c r="Y668" s="81"/>
      <c r="Z668" s="81"/>
      <c r="AA668" s="81"/>
      <c r="AB668" s="81"/>
      <c r="AC668" s="81">
        <f aca="true" t="shared" si="161" ref="AC668:AC675">AD668</f>
        <v>0</v>
      </c>
      <c r="AD668" s="81"/>
      <c r="AE668" s="81"/>
      <c r="AF668" s="81">
        <f aca="true" t="shared" si="162" ref="AF668:AF675">AG668</f>
        <v>0</v>
      </c>
      <c r="AG668" s="81"/>
      <c r="AH668" s="81"/>
    </row>
    <row r="669" spans="1:34" ht="12.75">
      <c r="A669" s="71"/>
      <c r="B669" s="24"/>
      <c r="C669" s="158" t="s">
        <v>11</v>
      </c>
      <c r="D669" s="79">
        <f t="shared" si="146"/>
        <v>0</v>
      </c>
      <c r="E669" s="81">
        <f t="shared" si="157"/>
        <v>0</v>
      </c>
      <c r="F669" s="81"/>
      <c r="G669" s="81"/>
      <c r="H669" s="81"/>
      <c r="I669" s="81"/>
      <c r="J669" s="81">
        <f t="shared" si="147"/>
        <v>0</v>
      </c>
      <c r="K669" s="81"/>
      <c r="L669" s="81"/>
      <c r="M669" s="81"/>
      <c r="N669" s="81"/>
      <c r="O669" s="81">
        <f t="shared" si="148"/>
        <v>0</v>
      </c>
      <c r="P669" s="81"/>
      <c r="Q669" s="81"/>
      <c r="R669" s="81">
        <f t="shared" si="158"/>
        <v>0</v>
      </c>
      <c r="S669" s="81"/>
      <c r="T669" s="81"/>
      <c r="U669" s="81">
        <f t="shared" si="159"/>
        <v>0</v>
      </c>
      <c r="V669" s="81"/>
      <c r="W669" s="81"/>
      <c r="X669" s="81">
        <f t="shared" si="160"/>
        <v>0</v>
      </c>
      <c r="Y669" s="81"/>
      <c r="Z669" s="81"/>
      <c r="AA669" s="81"/>
      <c r="AB669" s="81"/>
      <c r="AC669" s="81">
        <f t="shared" si="161"/>
        <v>0</v>
      </c>
      <c r="AD669" s="81"/>
      <c r="AE669" s="81"/>
      <c r="AF669" s="81">
        <f t="shared" si="162"/>
        <v>0</v>
      </c>
      <c r="AG669" s="81"/>
      <c r="AH669" s="81"/>
    </row>
    <row r="670" spans="1:34" ht="12.75">
      <c r="A670" s="71"/>
      <c r="B670" s="24"/>
      <c r="C670" s="158" t="s">
        <v>27</v>
      </c>
      <c r="D670" s="79">
        <f t="shared" si="146"/>
        <v>0</v>
      </c>
      <c r="E670" s="81">
        <f t="shared" si="157"/>
        <v>0</v>
      </c>
      <c r="F670" s="81"/>
      <c r="G670" s="81"/>
      <c r="H670" s="81"/>
      <c r="I670" s="81"/>
      <c r="J670" s="81">
        <f t="shared" si="147"/>
        <v>0</v>
      </c>
      <c r="K670" s="81"/>
      <c r="L670" s="81"/>
      <c r="M670" s="81"/>
      <c r="N670" s="81"/>
      <c r="O670" s="81">
        <f t="shared" si="148"/>
        <v>0</v>
      </c>
      <c r="P670" s="81"/>
      <c r="Q670" s="81"/>
      <c r="R670" s="81">
        <f t="shared" si="158"/>
        <v>0</v>
      </c>
      <c r="S670" s="81"/>
      <c r="T670" s="81"/>
      <c r="U670" s="81">
        <f t="shared" si="159"/>
        <v>0</v>
      </c>
      <c r="V670" s="81"/>
      <c r="W670" s="81"/>
      <c r="X670" s="81">
        <f t="shared" si="160"/>
        <v>0</v>
      </c>
      <c r="Y670" s="81"/>
      <c r="Z670" s="81"/>
      <c r="AA670" s="81"/>
      <c r="AB670" s="81"/>
      <c r="AC670" s="81">
        <f t="shared" si="161"/>
        <v>0</v>
      </c>
      <c r="AD670" s="81"/>
      <c r="AE670" s="81"/>
      <c r="AF670" s="81">
        <f t="shared" si="162"/>
        <v>0</v>
      </c>
      <c r="AG670" s="81"/>
      <c r="AH670" s="81"/>
    </row>
    <row r="671" spans="1:34" ht="12.75">
      <c r="A671" s="71"/>
      <c r="B671" s="24"/>
      <c r="C671" s="158" t="s">
        <v>11</v>
      </c>
      <c r="D671" s="79">
        <f t="shared" si="146"/>
        <v>0</v>
      </c>
      <c r="E671" s="81">
        <f t="shared" si="157"/>
        <v>0</v>
      </c>
      <c r="F671" s="81"/>
      <c r="G671" s="81"/>
      <c r="H671" s="81"/>
      <c r="I671" s="81"/>
      <c r="J671" s="81">
        <f t="shared" si="147"/>
        <v>0</v>
      </c>
      <c r="K671" s="81"/>
      <c r="L671" s="81"/>
      <c r="M671" s="81"/>
      <c r="N671" s="81"/>
      <c r="O671" s="81">
        <f t="shared" si="148"/>
        <v>0</v>
      </c>
      <c r="P671" s="81"/>
      <c r="Q671" s="81"/>
      <c r="R671" s="81">
        <f t="shared" si="158"/>
        <v>0</v>
      </c>
      <c r="S671" s="81"/>
      <c r="T671" s="81"/>
      <c r="U671" s="81">
        <f t="shared" si="159"/>
        <v>0</v>
      </c>
      <c r="V671" s="81"/>
      <c r="W671" s="81"/>
      <c r="X671" s="81">
        <f t="shared" si="160"/>
        <v>0</v>
      </c>
      <c r="Y671" s="81"/>
      <c r="Z671" s="81"/>
      <c r="AA671" s="81"/>
      <c r="AB671" s="81"/>
      <c r="AC671" s="81">
        <f t="shared" si="161"/>
        <v>0</v>
      </c>
      <c r="AD671" s="81"/>
      <c r="AE671" s="81"/>
      <c r="AF671" s="81">
        <f t="shared" si="162"/>
        <v>0</v>
      </c>
      <c r="AG671" s="81"/>
      <c r="AH671" s="81"/>
    </row>
    <row r="672" spans="1:34" ht="12.75">
      <c r="A672" s="71"/>
      <c r="B672" s="24"/>
      <c r="C672" s="158" t="s">
        <v>27</v>
      </c>
      <c r="D672" s="79">
        <f t="shared" si="146"/>
        <v>0</v>
      </c>
      <c r="E672" s="81">
        <f t="shared" si="157"/>
        <v>0</v>
      </c>
      <c r="F672" s="81"/>
      <c r="G672" s="81"/>
      <c r="H672" s="81"/>
      <c r="I672" s="81"/>
      <c r="J672" s="81">
        <f t="shared" si="147"/>
        <v>0</v>
      </c>
      <c r="K672" s="81"/>
      <c r="L672" s="81"/>
      <c r="M672" s="81"/>
      <c r="N672" s="81"/>
      <c r="O672" s="81">
        <f t="shared" si="148"/>
        <v>0</v>
      </c>
      <c r="P672" s="81"/>
      <c r="Q672" s="81"/>
      <c r="R672" s="81">
        <f t="shared" si="158"/>
        <v>0</v>
      </c>
      <c r="S672" s="81"/>
      <c r="T672" s="81"/>
      <c r="U672" s="81">
        <f t="shared" si="159"/>
        <v>0</v>
      </c>
      <c r="V672" s="81"/>
      <c r="W672" s="81"/>
      <c r="X672" s="81">
        <f t="shared" si="160"/>
        <v>0</v>
      </c>
      <c r="Y672" s="81"/>
      <c r="Z672" s="81"/>
      <c r="AA672" s="81"/>
      <c r="AB672" s="81"/>
      <c r="AC672" s="81">
        <f t="shared" si="161"/>
        <v>0</v>
      </c>
      <c r="AD672" s="81"/>
      <c r="AE672" s="81"/>
      <c r="AF672" s="81">
        <f t="shared" si="162"/>
        <v>0</v>
      </c>
      <c r="AG672" s="81"/>
      <c r="AH672" s="81"/>
    </row>
    <row r="673" spans="1:34" ht="12.75">
      <c r="A673" s="71"/>
      <c r="B673" s="24"/>
      <c r="C673" s="158" t="s">
        <v>11</v>
      </c>
      <c r="D673" s="79">
        <f t="shared" si="146"/>
        <v>0</v>
      </c>
      <c r="E673" s="81">
        <f t="shared" si="157"/>
        <v>0</v>
      </c>
      <c r="F673" s="81"/>
      <c r="G673" s="81"/>
      <c r="H673" s="81"/>
      <c r="I673" s="81"/>
      <c r="J673" s="81">
        <f t="shared" si="147"/>
        <v>0</v>
      </c>
      <c r="K673" s="81"/>
      <c r="L673" s="81"/>
      <c r="M673" s="81"/>
      <c r="N673" s="81"/>
      <c r="O673" s="81">
        <f t="shared" si="148"/>
        <v>0</v>
      </c>
      <c r="P673" s="81"/>
      <c r="Q673" s="81"/>
      <c r="R673" s="81">
        <f t="shared" si="158"/>
        <v>0</v>
      </c>
      <c r="S673" s="81"/>
      <c r="T673" s="81"/>
      <c r="U673" s="81">
        <f t="shared" si="159"/>
        <v>0</v>
      </c>
      <c r="V673" s="81"/>
      <c r="W673" s="81"/>
      <c r="X673" s="81">
        <f t="shared" si="160"/>
        <v>0</v>
      </c>
      <c r="Y673" s="81"/>
      <c r="Z673" s="81"/>
      <c r="AA673" s="81"/>
      <c r="AB673" s="81"/>
      <c r="AC673" s="81">
        <f t="shared" si="161"/>
        <v>0</v>
      </c>
      <c r="AD673" s="81"/>
      <c r="AE673" s="81"/>
      <c r="AF673" s="81">
        <f t="shared" si="162"/>
        <v>0</v>
      </c>
      <c r="AG673" s="81"/>
      <c r="AH673" s="81"/>
    </row>
    <row r="674" spans="1:34" ht="12.75">
      <c r="A674" s="71"/>
      <c r="B674" s="24"/>
      <c r="C674" s="158" t="s">
        <v>27</v>
      </c>
      <c r="D674" s="79">
        <f t="shared" si="146"/>
        <v>0</v>
      </c>
      <c r="E674" s="81">
        <f t="shared" si="157"/>
        <v>0</v>
      </c>
      <c r="F674" s="81"/>
      <c r="G674" s="81"/>
      <c r="H674" s="81"/>
      <c r="I674" s="81"/>
      <c r="J674" s="81">
        <f t="shared" si="147"/>
        <v>0</v>
      </c>
      <c r="K674" s="81"/>
      <c r="L674" s="81"/>
      <c r="M674" s="81"/>
      <c r="N674" s="81"/>
      <c r="O674" s="81">
        <f t="shared" si="148"/>
        <v>0</v>
      </c>
      <c r="P674" s="81"/>
      <c r="Q674" s="81"/>
      <c r="R674" s="81">
        <f t="shared" si="158"/>
        <v>0</v>
      </c>
      <c r="S674" s="81"/>
      <c r="T674" s="81"/>
      <c r="U674" s="81">
        <f t="shared" si="159"/>
        <v>0</v>
      </c>
      <c r="V674" s="81"/>
      <c r="W674" s="81"/>
      <c r="X674" s="81">
        <f t="shared" si="160"/>
        <v>0</v>
      </c>
      <c r="Y674" s="81"/>
      <c r="Z674" s="81"/>
      <c r="AA674" s="81"/>
      <c r="AB674" s="81"/>
      <c r="AC674" s="81">
        <f t="shared" si="161"/>
        <v>0</v>
      </c>
      <c r="AD674" s="81"/>
      <c r="AE674" s="81"/>
      <c r="AF674" s="81">
        <f t="shared" si="162"/>
        <v>0</v>
      </c>
      <c r="AG674" s="81"/>
      <c r="AH674" s="81"/>
    </row>
    <row r="675" spans="1:34" ht="13.5" thickBot="1">
      <c r="A675" s="101"/>
      <c r="B675" s="24"/>
      <c r="C675" s="159" t="s">
        <v>11</v>
      </c>
      <c r="D675" s="82">
        <f t="shared" si="146"/>
        <v>0</v>
      </c>
      <c r="E675" s="83">
        <f t="shared" si="157"/>
        <v>0</v>
      </c>
      <c r="F675" s="83"/>
      <c r="G675" s="83"/>
      <c r="H675" s="83"/>
      <c r="I675" s="83"/>
      <c r="J675" s="83">
        <f t="shared" si="147"/>
        <v>0</v>
      </c>
      <c r="K675" s="83"/>
      <c r="L675" s="83"/>
      <c r="M675" s="83"/>
      <c r="N675" s="83"/>
      <c r="O675" s="83">
        <f t="shared" si="148"/>
        <v>0</v>
      </c>
      <c r="P675" s="83"/>
      <c r="Q675" s="83"/>
      <c r="R675" s="83">
        <f t="shared" si="158"/>
        <v>0</v>
      </c>
      <c r="S675" s="83"/>
      <c r="T675" s="83"/>
      <c r="U675" s="83">
        <f t="shared" si="159"/>
        <v>0</v>
      </c>
      <c r="V675" s="83"/>
      <c r="W675" s="83"/>
      <c r="X675" s="83">
        <f t="shared" si="160"/>
        <v>0</v>
      </c>
      <c r="Y675" s="83"/>
      <c r="Z675" s="83"/>
      <c r="AA675" s="83"/>
      <c r="AB675" s="83"/>
      <c r="AC675" s="83">
        <f t="shared" si="161"/>
        <v>0</v>
      </c>
      <c r="AD675" s="83"/>
      <c r="AE675" s="83"/>
      <c r="AF675" s="83">
        <f t="shared" si="162"/>
        <v>0</v>
      </c>
      <c r="AG675" s="83"/>
      <c r="AH675" s="83"/>
    </row>
    <row r="676" spans="1:34" ht="13.5" thickBot="1">
      <c r="A676" s="144" t="s">
        <v>38</v>
      </c>
      <c r="B676" s="16"/>
      <c r="C676" s="139" t="s">
        <v>27</v>
      </c>
      <c r="D676" s="79">
        <f>D678+D682+D684+D686+D680</f>
        <v>0</v>
      </c>
      <c r="E676" s="79">
        <f aca="true" t="shared" si="163" ref="E676:AH676">E678+E682+E684+E686</f>
        <v>0</v>
      </c>
      <c r="F676" s="79">
        <f t="shared" si="163"/>
        <v>0</v>
      </c>
      <c r="G676" s="79">
        <f t="shared" si="163"/>
        <v>0</v>
      </c>
      <c r="H676" s="79">
        <f t="shared" si="163"/>
        <v>0</v>
      </c>
      <c r="I676" s="79">
        <f t="shared" si="163"/>
        <v>0</v>
      </c>
      <c r="J676" s="79">
        <f>J678+J682+J684+J686+J680</f>
        <v>0</v>
      </c>
      <c r="K676" s="79">
        <f>K678+K682+K684+K686+K680</f>
        <v>0</v>
      </c>
      <c r="L676" s="79">
        <f t="shared" si="163"/>
        <v>0</v>
      </c>
      <c r="M676" s="79">
        <f t="shared" si="163"/>
        <v>0</v>
      </c>
      <c r="N676" s="79">
        <f t="shared" si="163"/>
        <v>0</v>
      </c>
      <c r="O676" s="79">
        <f t="shared" si="163"/>
        <v>0</v>
      </c>
      <c r="P676" s="79">
        <f t="shared" si="163"/>
        <v>0</v>
      </c>
      <c r="Q676" s="79">
        <f t="shared" si="163"/>
        <v>0</v>
      </c>
      <c r="R676" s="79">
        <f t="shared" si="163"/>
        <v>0</v>
      </c>
      <c r="S676" s="79">
        <f t="shared" si="163"/>
        <v>0</v>
      </c>
      <c r="T676" s="79">
        <f t="shared" si="163"/>
        <v>0</v>
      </c>
      <c r="U676" s="79">
        <f t="shared" si="163"/>
        <v>0</v>
      </c>
      <c r="V676" s="79">
        <f t="shared" si="163"/>
        <v>0</v>
      </c>
      <c r="W676" s="79">
        <f t="shared" si="163"/>
        <v>0</v>
      </c>
      <c r="X676" s="79">
        <f t="shared" si="163"/>
        <v>0</v>
      </c>
      <c r="Y676" s="79">
        <f t="shared" si="163"/>
        <v>0</v>
      </c>
      <c r="Z676" s="79">
        <f t="shared" si="163"/>
        <v>0</v>
      </c>
      <c r="AA676" s="79">
        <f t="shared" si="163"/>
        <v>0</v>
      </c>
      <c r="AB676" s="79">
        <f t="shared" si="163"/>
        <v>0</v>
      </c>
      <c r="AC676" s="79">
        <f t="shared" si="163"/>
        <v>0</v>
      </c>
      <c r="AD676" s="79">
        <f t="shared" si="163"/>
        <v>0</v>
      </c>
      <c r="AE676" s="79">
        <f t="shared" si="163"/>
        <v>0</v>
      </c>
      <c r="AF676" s="79">
        <f t="shared" si="163"/>
        <v>0</v>
      </c>
      <c r="AG676" s="79">
        <f t="shared" si="163"/>
        <v>0</v>
      </c>
      <c r="AH676" s="79">
        <f t="shared" si="163"/>
        <v>0</v>
      </c>
    </row>
    <row r="677" spans="1:34" ht="15">
      <c r="A677" s="145"/>
      <c r="B677" s="132" t="s">
        <v>45</v>
      </c>
      <c r="C677" s="138" t="s">
        <v>11</v>
      </c>
      <c r="D677" s="79">
        <f>D679+D683+D685+D687+D681</f>
        <v>0</v>
      </c>
      <c r="E677" s="79">
        <f aca="true" t="shared" si="164" ref="E677:AH677">E679+E683+E685+E687</f>
        <v>0</v>
      </c>
      <c r="F677" s="79">
        <f t="shared" si="164"/>
        <v>0</v>
      </c>
      <c r="G677" s="79">
        <f t="shared" si="164"/>
        <v>0</v>
      </c>
      <c r="H677" s="79">
        <f t="shared" si="164"/>
        <v>0</v>
      </c>
      <c r="I677" s="79">
        <f t="shared" si="164"/>
        <v>0</v>
      </c>
      <c r="J677" s="79">
        <f>J679+J683+J685+J687+J681</f>
        <v>0</v>
      </c>
      <c r="K677" s="79">
        <f>K679+K683+K685+K687+K681</f>
        <v>0</v>
      </c>
      <c r="L677" s="79">
        <f t="shared" si="164"/>
        <v>0</v>
      </c>
      <c r="M677" s="79">
        <f t="shared" si="164"/>
        <v>0</v>
      </c>
      <c r="N677" s="79">
        <f t="shared" si="164"/>
        <v>0</v>
      </c>
      <c r="O677" s="79">
        <f t="shared" si="164"/>
        <v>0</v>
      </c>
      <c r="P677" s="79">
        <f t="shared" si="164"/>
        <v>0</v>
      </c>
      <c r="Q677" s="79">
        <f t="shared" si="164"/>
        <v>0</v>
      </c>
      <c r="R677" s="79">
        <f t="shared" si="164"/>
        <v>0</v>
      </c>
      <c r="S677" s="79">
        <f t="shared" si="164"/>
        <v>0</v>
      </c>
      <c r="T677" s="79">
        <f t="shared" si="164"/>
        <v>0</v>
      </c>
      <c r="U677" s="79">
        <f t="shared" si="164"/>
        <v>0</v>
      </c>
      <c r="V677" s="79">
        <f t="shared" si="164"/>
        <v>0</v>
      </c>
      <c r="W677" s="79">
        <f t="shared" si="164"/>
        <v>0</v>
      </c>
      <c r="X677" s="79">
        <f t="shared" si="164"/>
        <v>0</v>
      </c>
      <c r="Y677" s="79">
        <f t="shared" si="164"/>
        <v>0</v>
      </c>
      <c r="Z677" s="79">
        <f t="shared" si="164"/>
        <v>0</v>
      </c>
      <c r="AA677" s="79">
        <f t="shared" si="164"/>
        <v>0</v>
      </c>
      <c r="AB677" s="79">
        <f t="shared" si="164"/>
        <v>0</v>
      </c>
      <c r="AC677" s="79">
        <f t="shared" si="164"/>
        <v>0</v>
      </c>
      <c r="AD677" s="79">
        <f t="shared" si="164"/>
        <v>0</v>
      </c>
      <c r="AE677" s="79">
        <f t="shared" si="164"/>
        <v>0</v>
      </c>
      <c r="AF677" s="79">
        <f t="shared" si="164"/>
        <v>0</v>
      </c>
      <c r="AG677" s="79">
        <f t="shared" si="164"/>
        <v>0</v>
      </c>
      <c r="AH677" s="79">
        <f t="shared" si="164"/>
        <v>0</v>
      </c>
    </row>
    <row r="678" spans="1:34" ht="12.75">
      <c r="A678" s="71" t="s">
        <v>62</v>
      </c>
      <c r="B678" s="24"/>
      <c r="C678" s="158" t="s">
        <v>27</v>
      </c>
      <c r="D678" s="79">
        <f t="shared" si="146"/>
        <v>0</v>
      </c>
      <c r="E678" s="81">
        <f>F678+G678</f>
        <v>0</v>
      </c>
      <c r="F678" s="81"/>
      <c r="G678" s="81"/>
      <c r="H678" s="81"/>
      <c r="I678" s="81"/>
      <c r="J678" s="81">
        <f t="shared" si="147"/>
        <v>0</v>
      </c>
      <c r="K678" s="81"/>
      <c r="L678" s="81"/>
      <c r="M678" s="81"/>
      <c r="N678" s="81"/>
      <c r="O678" s="81">
        <f t="shared" si="148"/>
        <v>0</v>
      </c>
      <c r="P678" s="81"/>
      <c r="Q678" s="81"/>
      <c r="R678" s="81">
        <f>S678</f>
        <v>0</v>
      </c>
      <c r="S678" s="81"/>
      <c r="T678" s="81"/>
      <c r="U678" s="81">
        <f>V678</f>
        <v>0</v>
      </c>
      <c r="V678" s="81"/>
      <c r="W678" s="81"/>
      <c r="X678" s="81">
        <f>Y678+Z678</f>
        <v>0</v>
      </c>
      <c r="Y678" s="81"/>
      <c r="Z678" s="81"/>
      <c r="AA678" s="81"/>
      <c r="AB678" s="81"/>
      <c r="AC678" s="81">
        <f>AD678</f>
        <v>0</v>
      </c>
      <c r="AD678" s="81"/>
      <c r="AE678" s="81"/>
      <c r="AF678" s="81">
        <f>AG678</f>
        <v>0</v>
      </c>
      <c r="AG678" s="81"/>
      <c r="AH678" s="81"/>
    </row>
    <row r="679" spans="1:34" ht="12.75">
      <c r="A679" s="71"/>
      <c r="B679" s="24"/>
      <c r="C679" s="158" t="s">
        <v>11</v>
      </c>
      <c r="D679" s="79">
        <f aca="true" t="shared" si="165" ref="D679:D685">E679+J679+O679+R679+U679+X679+AC679+AF679</f>
        <v>0</v>
      </c>
      <c r="E679" s="81">
        <f aca="true" t="shared" si="166" ref="E679:E685">F679+G679</f>
        <v>0</v>
      </c>
      <c r="F679" s="81"/>
      <c r="G679" s="81"/>
      <c r="H679" s="81"/>
      <c r="I679" s="81"/>
      <c r="J679" s="81">
        <f aca="true" t="shared" si="167" ref="J679:J685">K679+L679</f>
        <v>0</v>
      </c>
      <c r="K679" s="81"/>
      <c r="L679" s="81"/>
      <c r="M679" s="81"/>
      <c r="N679" s="81"/>
      <c r="O679" s="81">
        <f t="shared" si="148"/>
        <v>0</v>
      </c>
      <c r="P679" s="81"/>
      <c r="Q679" s="81"/>
      <c r="R679" s="81">
        <f>S679</f>
        <v>0</v>
      </c>
      <c r="S679" s="81"/>
      <c r="T679" s="81"/>
      <c r="U679" s="81">
        <f>V679</f>
        <v>0</v>
      </c>
      <c r="V679" s="81"/>
      <c r="W679" s="81"/>
      <c r="X679" s="81">
        <f>Y679+Z679</f>
        <v>0</v>
      </c>
      <c r="Y679" s="81"/>
      <c r="Z679" s="81"/>
      <c r="AA679" s="81"/>
      <c r="AB679" s="81"/>
      <c r="AC679" s="81">
        <f>AD679</f>
        <v>0</v>
      </c>
      <c r="AD679" s="81"/>
      <c r="AE679" s="81"/>
      <c r="AF679" s="81">
        <f>AG679</f>
        <v>0</v>
      </c>
      <c r="AG679" s="81"/>
      <c r="AH679" s="81"/>
    </row>
    <row r="680" spans="1:34" ht="12.75">
      <c r="A680" s="71" t="s">
        <v>16</v>
      </c>
      <c r="B680" s="24"/>
      <c r="C680" s="158" t="s">
        <v>27</v>
      </c>
      <c r="D680" s="79">
        <f t="shared" si="165"/>
        <v>0</v>
      </c>
      <c r="E680" s="81">
        <f t="shared" si="166"/>
        <v>0</v>
      </c>
      <c r="F680" s="81"/>
      <c r="G680" s="81"/>
      <c r="H680" s="81"/>
      <c r="I680" s="81"/>
      <c r="J680" s="81">
        <f t="shared" si="167"/>
        <v>0</v>
      </c>
      <c r="K680" s="81"/>
      <c r="L680" s="81"/>
      <c r="M680" s="81"/>
      <c r="N680" s="81"/>
      <c r="O680" s="81">
        <v>0</v>
      </c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</row>
    <row r="681" spans="1:34" ht="12.75">
      <c r="A681" s="71"/>
      <c r="B681" s="24"/>
      <c r="C681" s="158" t="s">
        <v>11</v>
      </c>
      <c r="D681" s="79">
        <f t="shared" si="165"/>
        <v>0</v>
      </c>
      <c r="E681" s="81">
        <f t="shared" si="166"/>
        <v>0</v>
      </c>
      <c r="F681" s="81"/>
      <c r="G681" s="81"/>
      <c r="H681" s="81"/>
      <c r="I681" s="81"/>
      <c r="J681" s="81">
        <f t="shared" si="167"/>
        <v>0</v>
      </c>
      <c r="K681" s="81"/>
      <c r="L681" s="81"/>
      <c r="M681" s="81"/>
      <c r="N681" s="81"/>
      <c r="O681" s="81">
        <v>0</v>
      </c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</row>
    <row r="682" spans="1:34" ht="12.75">
      <c r="A682" s="71" t="s">
        <v>18</v>
      </c>
      <c r="B682" s="24"/>
      <c r="C682" s="158" t="s">
        <v>27</v>
      </c>
      <c r="D682" s="79">
        <f t="shared" si="165"/>
        <v>0</v>
      </c>
      <c r="E682" s="81">
        <f t="shared" si="166"/>
        <v>0</v>
      </c>
      <c r="F682" s="81"/>
      <c r="G682" s="81"/>
      <c r="H682" s="81"/>
      <c r="I682" s="81"/>
      <c r="J682" s="81">
        <f t="shared" si="167"/>
        <v>0</v>
      </c>
      <c r="K682" s="81"/>
      <c r="L682" s="81"/>
      <c r="M682" s="81"/>
      <c r="N682" s="81"/>
      <c r="O682" s="81">
        <f t="shared" si="148"/>
        <v>0</v>
      </c>
      <c r="P682" s="81"/>
      <c r="Q682" s="81"/>
      <c r="R682" s="81">
        <f aca="true" t="shared" si="168" ref="R682:R687">S682</f>
        <v>0</v>
      </c>
      <c r="S682" s="81"/>
      <c r="T682" s="81"/>
      <c r="U682" s="81">
        <f aca="true" t="shared" si="169" ref="U682:U687">V682</f>
        <v>0</v>
      </c>
      <c r="V682" s="81"/>
      <c r="W682" s="81"/>
      <c r="X682" s="81">
        <f aca="true" t="shared" si="170" ref="X682:X687">Y682+Z682</f>
        <v>0</v>
      </c>
      <c r="Y682" s="81"/>
      <c r="Z682" s="81"/>
      <c r="AA682" s="81"/>
      <c r="AB682" s="81"/>
      <c r="AC682" s="81">
        <f aca="true" t="shared" si="171" ref="AC682:AC687">AD682</f>
        <v>0</v>
      </c>
      <c r="AD682" s="81"/>
      <c r="AE682" s="81"/>
      <c r="AF682" s="81">
        <f aca="true" t="shared" si="172" ref="AF682:AF687">AG682</f>
        <v>0</v>
      </c>
      <c r="AG682" s="81"/>
      <c r="AH682" s="81"/>
    </row>
    <row r="683" spans="1:34" ht="12.75">
      <c r="A683" s="71"/>
      <c r="B683" s="24"/>
      <c r="C683" s="158" t="s">
        <v>11</v>
      </c>
      <c r="D683" s="79">
        <f t="shared" si="165"/>
        <v>0</v>
      </c>
      <c r="E683" s="81">
        <f t="shared" si="166"/>
        <v>0</v>
      </c>
      <c r="F683" s="81"/>
      <c r="G683" s="81"/>
      <c r="H683" s="81"/>
      <c r="I683" s="81"/>
      <c r="J683" s="81">
        <f t="shared" si="167"/>
        <v>0</v>
      </c>
      <c r="K683" s="81"/>
      <c r="L683" s="81"/>
      <c r="M683" s="81"/>
      <c r="N683" s="81"/>
      <c r="O683" s="81">
        <f t="shared" si="148"/>
        <v>0</v>
      </c>
      <c r="P683" s="81"/>
      <c r="Q683" s="81"/>
      <c r="R683" s="81">
        <f t="shared" si="168"/>
        <v>0</v>
      </c>
      <c r="S683" s="81"/>
      <c r="T683" s="81"/>
      <c r="U683" s="81">
        <f t="shared" si="169"/>
        <v>0</v>
      </c>
      <c r="V683" s="81"/>
      <c r="W683" s="81"/>
      <c r="X683" s="81">
        <f t="shared" si="170"/>
        <v>0</v>
      </c>
      <c r="Y683" s="81"/>
      <c r="Z683" s="81"/>
      <c r="AA683" s="81"/>
      <c r="AB683" s="81"/>
      <c r="AC683" s="81">
        <f t="shared" si="171"/>
        <v>0</v>
      </c>
      <c r="AD683" s="81"/>
      <c r="AE683" s="81"/>
      <c r="AF683" s="81">
        <f t="shared" si="172"/>
        <v>0</v>
      </c>
      <c r="AG683" s="81"/>
      <c r="AH683" s="81"/>
    </row>
    <row r="684" spans="1:34" ht="12.75">
      <c r="A684" s="71" t="s">
        <v>52</v>
      </c>
      <c r="B684" s="24"/>
      <c r="C684" s="158" t="s">
        <v>27</v>
      </c>
      <c r="D684" s="79">
        <f t="shared" si="165"/>
        <v>0</v>
      </c>
      <c r="E684" s="81">
        <f t="shared" si="166"/>
        <v>0</v>
      </c>
      <c r="F684" s="81"/>
      <c r="G684" s="81"/>
      <c r="H684" s="81"/>
      <c r="I684" s="81"/>
      <c r="J684" s="81">
        <f t="shared" si="167"/>
        <v>0</v>
      </c>
      <c r="K684" s="81"/>
      <c r="L684" s="81"/>
      <c r="M684" s="81"/>
      <c r="N684" s="81"/>
      <c r="O684" s="81">
        <f t="shared" si="148"/>
        <v>0</v>
      </c>
      <c r="P684" s="81"/>
      <c r="Q684" s="81"/>
      <c r="R684" s="81">
        <f t="shared" si="168"/>
        <v>0</v>
      </c>
      <c r="S684" s="81"/>
      <c r="T684" s="81"/>
      <c r="U684" s="81">
        <f t="shared" si="169"/>
        <v>0</v>
      </c>
      <c r="V684" s="81"/>
      <c r="W684" s="81"/>
      <c r="X684" s="81">
        <f t="shared" si="170"/>
        <v>0</v>
      </c>
      <c r="Y684" s="81"/>
      <c r="Z684" s="81"/>
      <c r="AA684" s="81"/>
      <c r="AB684" s="81"/>
      <c r="AC684" s="81">
        <f t="shared" si="171"/>
        <v>0</v>
      </c>
      <c r="AD684" s="81"/>
      <c r="AE684" s="81"/>
      <c r="AF684" s="81">
        <f t="shared" si="172"/>
        <v>0</v>
      </c>
      <c r="AG684" s="81"/>
      <c r="AH684" s="81"/>
    </row>
    <row r="685" spans="1:34" ht="12.75">
      <c r="A685" s="71"/>
      <c r="B685" s="24"/>
      <c r="C685" s="271" t="s">
        <v>11</v>
      </c>
      <c r="D685" s="80">
        <f t="shared" si="165"/>
        <v>0</v>
      </c>
      <c r="E685" s="96">
        <f t="shared" si="166"/>
        <v>0</v>
      </c>
      <c r="F685" s="96"/>
      <c r="G685" s="96"/>
      <c r="H685" s="96"/>
      <c r="I685" s="96"/>
      <c r="J685" s="96">
        <f t="shared" si="167"/>
        <v>0</v>
      </c>
      <c r="K685" s="81"/>
      <c r="L685" s="81"/>
      <c r="M685" s="81"/>
      <c r="N685" s="81"/>
      <c r="O685" s="81">
        <f t="shared" si="148"/>
        <v>0</v>
      </c>
      <c r="P685" s="81"/>
      <c r="Q685" s="81"/>
      <c r="R685" s="81">
        <f t="shared" si="168"/>
        <v>0</v>
      </c>
      <c r="S685" s="81"/>
      <c r="T685" s="81"/>
      <c r="U685" s="81">
        <f t="shared" si="169"/>
        <v>0</v>
      </c>
      <c r="V685" s="81"/>
      <c r="W685" s="81"/>
      <c r="X685" s="81">
        <f t="shared" si="170"/>
        <v>0</v>
      </c>
      <c r="Y685" s="81"/>
      <c r="Z685" s="81"/>
      <c r="AA685" s="81"/>
      <c r="AB685" s="81"/>
      <c r="AC685" s="81">
        <f t="shared" si="171"/>
        <v>0</v>
      </c>
      <c r="AD685" s="81"/>
      <c r="AE685" s="81"/>
      <c r="AF685" s="81">
        <f t="shared" si="172"/>
        <v>0</v>
      </c>
      <c r="AG685" s="81"/>
      <c r="AH685" s="81"/>
    </row>
    <row r="686" spans="1:34" ht="12.75">
      <c r="A686" s="71" t="s">
        <v>24</v>
      </c>
      <c r="B686" s="277"/>
      <c r="C686" s="271" t="s">
        <v>27</v>
      </c>
      <c r="D686" s="80">
        <f t="shared" si="146"/>
        <v>0</v>
      </c>
      <c r="E686" s="96">
        <f>F686+G686</f>
        <v>0</v>
      </c>
      <c r="F686" s="96"/>
      <c r="G686" s="96"/>
      <c r="H686" s="96"/>
      <c r="I686" s="96"/>
      <c r="J686" s="96">
        <f t="shared" si="147"/>
        <v>0</v>
      </c>
      <c r="K686" s="96">
        <v>0</v>
      </c>
      <c r="L686" s="96"/>
      <c r="M686" s="96"/>
      <c r="N686" s="96"/>
      <c r="O686" s="96">
        <f t="shared" si="148"/>
        <v>0</v>
      </c>
      <c r="P686" s="96"/>
      <c r="Q686" s="96"/>
      <c r="R686" s="96">
        <f t="shared" si="168"/>
        <v>0</v>
      </c>
      <c r="S686" s="96"/>
      <c r="T686" s="96"/>
      <c r="U686" s="96">
        <f t="shared" si="169"/>
        <v>0</v>
      </c>
      <c r="V686" s="96"/>
      <c r="W686" s="96"/>
      <c r="X686" s="96">
        <f t="shared" si="170"/>
        <v>0</v>
      </c>
      <c r="Y686" s="96"/>
      <c r="Z686" s="96"/>
      <c r="AA686" s="96"/>
      <c r="AB686" s="96"/>
      <c r="AC686" s="96">
        <f t="shared" si="171"/>
        <v>0</v>
      </c>
      <c r="AD686" s="96"/>
      <c r="AE686" s="96"/>
      <c r="AF686" s="96">
        <f t="shared" si="172"/>
        <v>0</v>
      </c>
      <c r="AG686" s="96"/>
      <c r="AH686" s="96"/>
    </row>
    <row r="687" spans="1:34" ht="13.5" thickBot="1">
      <c r="A687" s="101"/>
      <c r="B687" s="64"/>
      <c r="C687" s="271" t="s">
        <v>11</v>
      </c>
      <c r="D687" s="80">
        <f t="shared" si="146"/>
        <v>0</v>
      </c>
      <c r="E687" s="96">
        <f>F687+G687</f>
        <v>0</v>
      </c>
      <c r="F687" s="96"/>
      <c r="G687" s="96"/>
      <c r="H687" s="96"/>
      <c r="I687" s="96"/>
      <c r="J687" s="96">
        <f t="shared" si="147"/>
        <v>0</v>
      </c>
      <c r="K687" s="81">
        <v>0</v>
      </c>
      <c r="L687" s="96"/>
      <c r="M687" s="96"/>
      <c r="N687" s="96"/>
      <c r="O687" s="96">
        <f t="shared" si="148"/>
        <v>0</v>
      </c>
      <c r="P687" s="96"/>
      <c r="Q687" s="96"/>
      <c r="R687" s="96">
        <f t="shared" si="168"/>
        <v>0</v>
      </c>
      <c r="S687" s="96"/>
      <c r="T687" s="96"/>
      <c r="U687" s="96">
        <f t="shared" si="169"/>
        <v>0</v>
      </c>
      <c r="V687" s="96"/>
      <c r="W687" s="96"/>
      <c r="X687" s="96">
        <f t="shared" si="170"/>
        <v>0</v>
      </c>
      <c r="Y687" s="96"/>
      <c r="Z687" s="96"/>
      <c r="AA687" s="96"/>
      <c r="AB687" s="96"/>
      <c r="AC687" s="96">
        <f t="shared" si="171"/>
        <v>0</v>
      </c>
      <c r="AD687" s="96"/>
      <c r="AE687" s="96"/>
      <c r="AF687" s="96">
        <f t="shared" si="172"/>
        <v>0</v>
      </c>
      <c r="AG687" s="96"/>
      <c r="AH687" s="96"/>
    </row>
    <row r="688" spans="1:34" ht="13.5" thickBot="1">
      <c r="A688" s="148" t="s">
        <v>131</v>
      </c>
      <c r="B688" s="276"/>
      <c r="C688" s="222" t="s">
        <v>27</v>
      </c>
      <c r="D688" s="105">
        <v>0</v>
      </c>
      <c r="E688" s="105">
        <f aca="true" t="shared" si="173" ref="E688:AH688">E690+E692+E694+E706+E708+E710+E728</f>
        <v>0</v>
      </c>
      <c r="F688" s="105">
        <f t="shared" si="173"/>
        <v>0</v>
      </c>
      <c r="G688" s="105">
        <f t="shared" si="173"/>
        <v>0</v>
      </c>
      <c r="H688" s="105">
        <f t="shared" si="173"/>
        <v>0</v>
      </c>
      <c r="I688" s="105">
        <f t="shared" si="173"/>
        <v>0</v>
      </c>
      <c r="J688" s="105">
        <v>0</v>
      </c>
      <c r="K688" s="272">
        <v>0</v>
      </c>
      <c r="L688" s="105">
        <f t="shared" si="173"/>
        <v>0</v>
      </c>
      <c r="M688" s="105">
        <f t="shared" si="173"/>
        <v>0</v>
      </c>
      <c r="N688" s="105">
        <f t="shared" si="173"/>
        <v>0</v>
      </c>
      <c r="O688" s="105">
        <v>0</v>
      </c>
      <c r="P688" s="105">
        <f>P690+P692+P694+P706+P708+P710+P728+P698+P700</f>
        <v>0</v>
      </c>
      <c r="Q688" s="105">
        <f t="shared" si="173"/>
        <v>0</v>
      </c>
      <c r="R688" s="105">
        <f t="shared" si="173"/>
        <v>0</v>
      </c>
      <c r="S688" s="105">
        <f t="shared" si="173"/>
        <v>0</v>
      </c>
      <c r="T688" s="105">
        <f t="shared" si="173"/>
        <v>0</v>
      </c>
      <c r="U688" s="105">
        <f t="shared" si="173"/>
        <v>0</v>
      </c>
      <c r="V688" s="105">
        <f t="shared" si="173"/>
        <v>0</v>
      </c>
      <c r="W688" s="105">
        <f t="shared" si="173"/>
        <v>0</v>
      </c>
      <c r="X688" s="105">
        <f t="shared" si="173"/>
        <v>0</v>
      </c>
      <c r="Y688" s="105">
        <f t="shared" si="173"/>
        <v>0</v>
      </c>
      <c r="Z688" s="105">
        <f t="shared" si="173"/>
        <v>0</v>
      </c>
      <c r="AA688" s="105">
        <f t="shared" si="173"/>
        <v>0</v>
      </c>
      <c r="AB688" s="105">
        <f t="shared" si="173"/>
        <v>0</v>
      </c>
      <c r="AC688" s="105">
        <f t="shared" si="173"/>
        <v>0</v>
      </c>
      <c r="AD688" s="105">
        <f t="shared" si="173"/>
        <v>0</v>
      </c>
      <c r="AE688" s="105">
        <f t="shared" si="173"/>
        <v>0</v>
      </c>
      <c r="AF688" s="105">
        <f t="shared" si="173"/>
        <v>0</v>
      </c>
      <c r="AG688" s="105">
        <f t="shared" si="173"/>
        <v>0</v>
      </c>
      <c r="AH688" s="105">
        <f t="shared" si="173"/>
        <v>0</v>
      </c>
    </row>
    <row r="689" spans="1:34" ht="15">
      <c r="A689" s="146"/>
      <c r="B689" s="273" t="s">
        <v>209</v>
      </c>
      <c r="C689" s="236" t="s">
        <v>27</v>
      </c>
      <c r="D689" s="274">
        <f>J689</f>
        <v>102</v>
      </c>
      <c r="E689" s="274">
        <f aca="true" t="shared" si="174" ref="E689:AH689">E691+E693+E695+E707+E709+E711+E729</f>
        <v>0</v>
      </c>
      <c r="F689" s="274">
        <f t="shared" si="174"/>
        <v>0</v>
      </c>
      <c r="G689" s="274">
        <f t="shared" si="174"/>
        <v>0</v>
      </c>
      <c r="H689" s="274">
        <f t="shared" si="174"/>
        <v>0</v>
      </c>
      <c r="I689" s="274">
        <f t="shared" si="174"/>
        <v>0</v>
      </c>
      <c r="J689" s="274">
        <f>K689</f>
        <v>102</v>
      </c>
      <c r="K689" s="274">
        <f>K692+K694+K696+K698+K700+K702+K704+K706+K708+K710+K712+K714+K716+K718+K720+K722+K724+K726+K728</f>
        <v>102</v>
      </c>
      <c r="L689" s="274">
        <f t="shared" si="174"/>
        <v>0</v>
      </c>
      <c r="M689" s="274">
        <f t="shared" si="174"/>
        <v>0</v>
      </c>
      <c r="N689" s="274">
        <f t="shared" si="174"/>
        <v>0</v>
      </c>
      <c r="O689" s="274">
        <f>O691+O693+O695+O707+O709+O711+O729+O699+O701</f>
        <v>0</v>
      </c>
      <c r="P689" s="274">
        <f>P699+P701+P729</f>
        <v>0</v>
      </c>
      <c r="Q689" s="274">
        <f t="shared" si="174"/>
        <v>0</v>
      </c>
      <c r="R689" s="274">
        <f t="shared" si="174"/>
        <v>0</v>
      </c>
      <c r="S689" s="274">
        <f t="shared" si="174"/>
        <v>0</v>
      </c>
      <c r="T689" s="274">
        <f t="shared" si="174"/>
        <v>0</v>
      </c>
      <c r="U689" s="274">
        <f t="shared" si="174"/>
        <v>0</v>
      </c>
      <c r="V689" s="274">
        <f t="shared" si="174"/>
        <v>0</v>
      </c>
      <c r="W689" s="274">
        <f t="shared" si="174"/>
        <v>0</v>
      </c>
      <c r="X689" s="274">
        <f t="shared" si="174"/>
        <v>0</v>
      </c>
      <c r="Y689" s="274">
        <f t="shared" si="174"/>
        <v>0</v>
      </c>
      <c r="Z689" s="274">
        <f t="shared" si="174"/>
        <v>0</v>
      </c>
      <c r="AA689" s="274">
        <f t="shared" si="174"/>
        <v>0</v>
      </c>
      <c r="AB689" s="274">
        <f t="shared" si="174"/>
        <v>0</v>
      </c>
      <c r="AC689" s="274">
        <f t="shared" si="174"/>
        <v>0</v>
      </c>
      <c r="AD689" s="274">
        <f t="shared" si="174"/>
        <v>0</v>
      </c>
      <c r="AE689" s="274">
        <f t="shared" si="174"/>
        <v>0</v>
      </c>
      <c r="AF689" s="274">
        <f t="shared" si="174"/>
        <v>0</v>
      </c>
      <c r="AG689" s="274">
        <f t="shared" si="174"/>
        <v>0</v>
      </c>
      <c r="AH689" s="274">
        <f t="shared" si="174"/>
        <v>0</v>
      </c>
    </row>
    <row r="690" spans="1:34" ht="15.75" thickBot="1">
      <c r="A690" s="71"/>
      <c r="B690" s="275" t="s">
        <v>95</v>
      </c>
      <c r="C690" s="158" t="s">
        <v>11</v>
      </c>
      <c r="D690" s="105">
        <f t="shared" si="146"/>
        <v>805.4000000000001</v>
      </c>
      <c r="E690" s="104">
        <f aca="true" t="shared" si="175" ref="E690:E695">F690+G690</f>
        <v>0</v>
      </c>
      <c r="F690" s="104"/>
      <c r="G690" s="104"/>
      <c r="H690" s="104"/>
      <c r="I690" s="104"/>
      <c r="J690" s="104">
        <f t="shared" si="147"/>
        <v>805.4000000000001</v>
      </c>
      <c r="K690" s="104">
        <f>K693+K695+K697+K699+K701+K703+K705+K707+K709+K711+K713+K715+K717+K719+K721+K723+K725+K727+K729</f>
        <v>805.4000000000001</v>
      </c>
      <c r="L690" s="104"/>
      <c r="M690" s="104"/>
      <c r="N690" s="104"/>
      <c r="O690" s="104">
        <f t="shared" si="148"/>
        <v>0</v>
      </c>
      <c r="P690" s="104"/>
      <c r="Q690" s="104"/>
      <c r="R690" s="104">
        <f aca="true" t="shared" si="176" ref="R690:R695">S690</f>
        <v>0</v>
      </c>
      <c r="S690" s="104"/>
      <c r="T690" s="104"/>
      <c r="U690" s="104">
        <f aca="true" t="shared" si="177" ref="U690:U695">V690</f>
        <v>0</v>
      </c>
      <c r="V690" s="104"/>
      <c r="W690" s="104"/>
      <c r="X690" s="104">
        <f aca="true" t="shared" si="178" ref="X690:X695">Y690+Z690</f>
        <v>0</v>
      </c>
      <c r="Y690" s="104"/>
      <c r="Z690" s="104"/>
      <c r="AA690" s="104"/>
      <c r="AB690" s="104"/>
      <c r="AC690" s="104">
        <f aca="true" t="shared" si="179" ref="AC690:AC695">AD690</f>
        <v>0</v>
      </c>
      <c r="AD690" s="104"/>
      <c r="AE690" s="104"/>
      <c r="AF690" s="104">
        <f aca="true" t="shared" si="180" ref="AF690:AF695">AG690</f>
        <v>0</v>
      </c>
      <c r="AG690" s="104"/>
      <c r="AH690" s="104"/>
    </row>
    <row r="691" spans="1:34" ht="12.75" hidden="1">
      <c r="A691" s="71"/>
      <c r="B691" s="24"/>
      <c r="C691" s="158" t="s">
        <v>11</v>
      </c>
      <c r="D691" s="79">
        <f t="shared" si="146"/>
        <v>0</v>
      </c>
      <c r="E691" s="81">
        <f t="shared" si="175"/>
        <v>0</v>
      </c>
      <c r="F691" s="81"/>
      <c r="G691" s="81"/>
      <c r="H691" s="81"/>
      <c r="I691" s="81"/>
      <c r="J691" s="81">
        <f t="shared" si="147"/>
        <v>0</v>
      </c>
      <c r="K691" s="81"/>
      <c r="L691" s="81"/>
      <c r="M691" s="81"/>
      <c r="N691" s="81"/>
      <c r="O691" s="81">
        <f t="shared" si="148"/>
        <v>0</v>
      </c>
      <c r="P691" s="81"/>
      <c r="Q691" s="81"/>
      <c r="R691" s="81">
        <f t="shared" si="176"/>
        <v>0</v>
      </c>
      <c r="S691" s="81"/>
      <c r="T691" s="81"/>
      <c r="U691" s="81">
        <f t="shared" si="177"/>
        <v>0</v>
      </c>
      <c r="V691" s="81"/>
      <c r="W691" s="81"/>
      <c r="X691" s="81">
        <f t="shared" si="178"/>
        <v>0</v>
      </c>
      <c r="Y691" s="81"/>
      <c r="Z691" s="81"/>
      <c r="AA691" s="81"/>
      <c r="AB691" s="81"/>
      <c r="AC691" s="81">
        <f t="shared" si="179"/>
        <v>0</v>
      </c>
      <c r="AD691" s="81"/>
      <c r="AE691" s="81"/>
      <c r="AF691" s="81">
        <f t="shared" si="180"/>
        <v>0</v>
      </c>
      <c r="AG691" s="81"/>
      <c r="AH691" s="81"/>
    </row>
    <row r="692" spans="1:34" ht="12.75">
      <c r="A692" s="71" t="s">
        <v>62</v>
      </c>
      <c r="B692" s="24" t="s">
        <v>267</v>
      </c>
      <c r="C692" s="158" t="s">
        <v>27</v>
      </c>
      <c r="D692" s="79">
        <f t="shared" si="146"/>
        <v>3</v>
      </c>
      <c r="E692" s="81">
        <f t="shared" si="175"/>
        <v>0</v>
      </c>
      <c r="F692" s="81"/>
      <c r="G692" s="81"/>
      <c r="H692" s="81"/>
      <c r="I692" s="81"/>
      <c r="J692" s="81">
        <f t="shared" si="147"/>
        <v>3</v>
      </c>
      <c r="K692" s="90">
        <v>3</v>
      </c>
      <c r="L692" s="81"/>
      <c r="M692" s="81"/>
      <c r="N692" s="81"/>
      <c r="O692" s="81">
        <f t="shared" si="148"/>
        <v>0</v>
      </c>
      <c r="P692" s="81"/>
      <c r="Q692" s="81"/>
      <c r="R692" s="81">
        <f t="shared" si="176"/>
        <v>0</v>
      </c>
      <c r="S692" s="81"/>
      <c r="T692" s="81"/>
      <c r="U692" s="81">
        <f t="shared" si="177"/>
        <v>0</v>
      </c>
      <c r="V692" s="81"/>
      <c r="W692" s="81"/>
      <c r="X692" s="81">
        <f t="shared" si="178"/>
        <v>0</v>
      </c>
      <c r="Y692" s="81"/>
      <c r="Z692" s="81"/>
      <c r="AA692" s="81"/>
      <c r="AB692" s="81"/>
      <c r="AC692" s="81">
        <f t="shared" si="179"/>
        <v>0</v>
      </c>
      <c r="AD692" s="81"/>
      <c r="AE692" s="81"/>
      <c r="AF692" s="81">
        <f t="shared" si="180"/>
        <v>0</v>
      </c>
      <c r="AG692" s="81"/>
      <c r="AH692" s="81"/>
    </row>
    <row r="693" spans="1:34" ht="12.75">
      <c r="A693" s="71"/>
      <c r="B693" s="24"/>
      <c r="C693" s="158" t="s">
        <v>11</v>
      </c>
      <c r="D693" s="79">
        <f t="shared" si="146"/>
        <v>23.7</v>
      </c>
      <c r="E693" s="81">
        <f t="shared" si="175"/>
        <v>0</v>
      </c>
      <c r="F693" s="81"/>
      <c r="G693" s="81"/>
      <c r="H693" s="81"/>
      <c r="I693" s="81"/>
      <c r="J693" s="81">
        <f t="shared" si="147"/>
        <v>23.7</v>
      </c>
      <c r="K693" s="90">
        <v>23.7</v>
      </c>
      <c r="L693" s="81"/>
      <c r="M693" s="81"/>
      <c r="N693" s="81"/>
      <c r="O693" s="81">
        <f t="shared" si="148"/>
        <v>0</v>
      </c>
      <c r="P693" s="81"/>
      <c r="Q693" s="81"/>
      <c r="R693" s="81">
        <f t="shared" si="176"/>
        <v>0</v>
      </c>
      <c r="S693" s="81"/>
      <c r="T693" s="81"/>
      <c r="U693" s="81">
        <f t="shared" si="177"/>
        <v>0</v>
      </c>
      <c r="V693" s="81"/>
      <c r="W693" s="81"/>
      <c r="X693" s="81">
        <f t="shared" si="178"/>
        <v>0</v>
      </c>
      <c r="Y693" s="81"/>
      <c r="Z693" s="81"/>
      <c r="AA693" s="81"/>
      <c r="AB693" s="81"/>
      <c r="AC693" s="81">
        <f t="shared" si="179"/>
        <v>0</v>
      </c>
      <c r="AD693" s="81"/>
      <c r="AE693" s="81"/>
      <c r="AF693" s="81">
        <f t="shared" si="180"/>
        <v>0</v>
      </c>
      <c r="AG693" s="81"/>
      <c r="AH693" s="81"/>
    </row>
    <row r="694" spans="1:34" ht="12.75">
      <c r="A694" s="71" t="s">
        <v>16</v>
      </c>
      <c r="B694" s="24" t="s">
        <v>371</v>
      </c>
      <c r="C694" s="158" t="s">
        <v>27</v>
      </c>
      <c r="D694" s="79">
        <f t="shared" si="146"/>
        <v>7</v>
      </c>
      <c r="E694" s="81">
        <f t="shared" si="175"/>
        <v>0</v>
      </c>
      <c r="F694" s="81"/>
      <c r="G694" s="81"/>
      <c r="H694" s="81"/>
      <c r="I694" s="81"/>
      <c r="J694" s="81">
        <f t="shared" si="147"/>
        <v>7</v>
      </c>
      <c r="K694" s="90">
        <v>7</v>
      </c>
      <c r="L694" s="81"/>
      <c r="M694" s="81"/>
      <c r="N694" s="81"/>
      <c r="O694" s="81">
        <f t="shared" si="148"/>
        <v>0</v>
      </c>
      <c r="P694" s="81"/>
      <c r="Q694" s="81"/>
      <c r="R694" s="81">
        <f t="shared" si="176"/>
        <v>0</v>
      </c>
      <c r="S694" s="81"/>
      <c r="T694" s="81"/>
      <c r="U694" s="81">
        <f t="shared" si="177"/>
        <v>0</v>
      </c>
      <c r="V694" s="81"/>
      <c r="W694" s="81"/>
      <c r="X694" s="81">
        <f t="shared" si="178"/>
        <v>0</v>
      </c>
      <c r="Y694" s="81"/>
      <c r="Z694" s="81"/>
      <c r="AA694" s="81"/>
      <c r="AB694" s="81"/>
      <c r="AC694" s="81">
        <f t="shared" si="179"/>
        <v>0</v>
      </c>
      <c r="AD694" s="81"/>
      <c r="AE694" s="81"/>
      <c r="AF694" s="81">
        <f t="shared" si="180"/>
        <v>0</v>
      </c>
      <c r="AG694" s="81"/>
      <c r="AH694" s="81"/>
    </row>
    <row r="695" spans="1:34" ht="12.75">
      <c r="A695" s="71"/>
      <c r="B695" s="24"/>
      <c r="C695" s="158" t="s">
        <v>11</v>
      </c>
      <c r="D695" s="79">
        <f t="shared" si="146"/>
        <v>55.3</v>
      </c>
      <c r="E695" s="81">
        <f t="shared" si="175"/>
        <v>0</v>
      </c>
      <c r="F695" s="81"/>
      <c r="G695" s="81"/>
      <c r="H695" s="81"/>
      <c r="I695" s="81"/>
      <c r="J695" s="81">
        <f t="shared" si="147"/>
        <v>55.3</v>
      </c>
      <c r="K695" s="90">
        <v>55.3</v>
      </c>
      <c r="L695" s="81"/>
      <c r="M695" s="81"/>
      <c r="N695" s="81"/>
      <c r="O695" s="81">
        <f t="shared" si="148"/>
        <v>0</v>
      </c>
      <c r="P695" s="81"/>
      <c r="Q695" s="81"/>
      <c r="R695" s="81">
        <f t="shared" si="176"/>
        <v>0</v>
      </c>
      <c r="S695" s="81"/>
      <c r="T695" s="81"/>
      <c r="U695" s="81">
        <f t="shared" si="177"/>
        <v>0</v>
      </c>
      <c r="V695" s="81"/>
      <c r="W695" s="81"/>
      <c r="X695" s="81">
        <f t="shared" si="178"/>
        <v>0</v>
      </c>
      <c r="Y695" s="81"/>
      <c r="Z695" s="81"/>
      <c r="AA695" s="81"/>
      <c r="AB695" s="81"/>
      <c r="AC695" s="81">
        <f t="shared" si="179"/>
        <v>0</v>
      </c>
      <c r="AD695" s="81"/>
      <c r="AE695" s="81"/>
      <c r="AF695" s="81">
        <f t="shared" si="180"/>
        <v>0</v>
      </c>
      <c r="AG695" s="81"/>
      <c r="AH695" s="81"/>
    </row>
    <row r="696" spans="1:34" ht="12.75">
      <c r="A696" s="71" t="s">
        <v>18</v>
      </c>
      <c r="B696" s="24" t="s">
        <v>372</v>
      </c>
      <c r="C696" s="158" t="s">
        <v>27</v>
      </c>
      <c r="D696" s="79">
        <f t="shared" si="146"/>
        <v>3</v>
      </c>
      <c r="E696" s="81"/>
      <c r="F696" s="81"/>
      <c r="G696" s="81"/>
      <c r="H696" s="81"/>
      <c r="I696" s="81"/>
      <c r="J696" s="81">
        <f t="shared" si="147"/>
        <v>3</v>
      </c>
      <c r="K696" s="90">
        <v>3</v>
      </c>
      <c r="L696" s="81"/>
      <c r="M696" s="81"/>
      <c r="N696" s="81"/>
      <c r="O696" s="81">
        <f t="shared" si="148"/>
        <v>0</v>
      </c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</row>
    <row r="697" spans="1:34" ht="12.75">
      <c r="A697" s="71"/>
      <c r="B697" s="24"/>
      <c r="C697" s="158" t="s">
        <v>11</v>
      </c>
      <c r="D697" s="79">
        <f t="shared" si="146"/>
        <v>23.7</v>
      </c>
      <c r="E697" s="81"/>
      <c r="F697" s="81"/>
      <c r="G697" s="81"/>
      <c r="H697" s="81"/>
      <c r="I697" s="81"/>
      <c r="J697" s="81">
        <f t="shared" si="147"/>
        <v>23.7</v>
      </c>
      <c r="K697" s="90">
        <v>23.7</v>
      </c>
      <c r="L697" s="81"/>
      <c r="M697" s="81"/>
      <c r="N697" s="81"/>
      <c r="O697" s="81">
        <f t="shared" si="148"/>
        <v>0</v>
      </c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</row>
    <row r="698" spans="1:34" ht="12.75">
      <c r="A698" s="71" t="s">
        <v>52</v>
      </c>
      <c r="B698" s="24" t="s">
        <v>336</v>
      </c>
      <c r="C698" s="158" t="s">
        <v>27</v>
      </c>
      <c r="D698" s="79">
        <f>J698</f>
        <v>3</v>
      </c>
      <c r="E698" s="81"/>
      <c r="F698" s="81"/>
      <c r="G698" s="81"/>
      <c r="H698" s="81"/>
      <c r="I698" s="81"/>
      <c r="J698" s="81">
        <f t="shared" si="147"/>
        <v>3</v>
      </c>
      <c r="K698" s="90">
        <v>3</v>
      </c>
      <c r="L698" s="81"/>
      <c r="M698" s="81"/>
      <c r="N698" s="81"/>
      <c r="O698" s="81">
        <v>1</v>
      </c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</row>
    <row r="699" spans="1:34" ht="12.75">
      <c r="A699" s="71"/>
      <c r="B699" s="24"/>
      <c r="C699" s="158" t="s">
        <v>11</v>
      </c>
      <c r="D699" s="79">
        <f t="shared" si="146"/>
        <v>23.7</v>
      </c>
      <c r="E699" s="81"/>
      <c r="F699" s="81"/>
      <c r="G699" s="81"/>
      <c r="H699" s="81"/>
      <c r="I699" s="81"/>
      <c r="J699" s="81">
        <f t="shared" si="147"/>
        <v>23.7</v>
      </c>
      <c r="K699" s="90">
        <v>23.7</v>
      </c>
      <c r="L699" s="81"/>
      <c r="M699" s="81"/>
      <c r="N699" s="81"/>
      <c r="O699" s="81">
        <f t="shared" si="148"/>
        <v>0</v>
      </c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</row>
    <row r="700" spans="1:34" ht="12.75">
      <c r="A700" s="71" t="s">
        <v>24</v>
      </c>
      <c r="B700" s="24" t="s">
        <v>364</v>
      </c>
      <c r="C700" s="158" t="s">
        <v>27</v>
      </c>
      <c r="D700" s="79">
        <f t="shared" si="146"/>
        <v>2</v>
      </c>
      <c r="E700" s="81"/>
      <c r="F700" s="81"/>
      <c r="G700" s="81"/>
      <c r="H700" s="81"/>
      <c r="I700" s="81"/>
      <c r="J700" s="81">
        <f t="shared" si="147"/>
        <v>2</v>
      </c>
      <c r="K700" s="90">
        <v>2</v>
      </c>
      <c r="L700" s="81"/>
      <c r="M700" s="81"/>
      <c r="N700" s="81"/>
      <c r="O700" s="81">
        <f t="shared" si="148"/>
        <v>0</v>
      </c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</row>
    <row r="701" spans="1:34" ht="12.75">
      <c r="A701" s="71"/>
      <c r="B701" s="24"/>
      <c r="C701" s="158" t="s">
        <v>11</v>
      </c>
      <c r="D701" s="79">
        <f t="shared" si="146"/>
        <v>15.8</v>
      </c>
      <c r="E701" s="81"/>
      <c r="F701" s="81"/>
      <c r="G701" s="81"/>
      <c r="H701" s="81"/>
      <c r="I701" s="81"/>
      <c r="J701" s="81">
        <f t="shared" si="147"/>
        <v>15.8</v>
      </c>
      <c r="K701" s="90">
        <v>15.8</v>
      </c>
      <c r="L701" s="81"/>
      <c r="M701" s="81"/>
      <c r="N701" s="81"/>
      <c r="O701" s="81">
        <f t="shared" si="148"/>
        <v>0</v>
      </c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</row>
    <row r="702" spans="1:34" ht="12.75">
      <c r="A702" s="71" t="s">
        <v>25</v>
      </c>
      <c r="B702" s="24" t="s">
        <v>343</v>
      </c>
      <c r="C702" s="158" t="s">
        <v>27</v>
      </c>
      <c r="D702" s="79">
        <f t="shared" si="146"/>
        <v>6</v>
      </c>
      <c r="E702" s="81"/>
      <c r="F702" s="81"/>
      <c r="G702" s="81"/>
      <c r="H702" s="81"/>
      <c r="I702" s="81"/>
      <c r="J702" s="81">
        <f t="shared" si="147"/>
        <v>6</v>
      </c>
      <c r="K702" s="90">
        <v>6</v>
      </c>
      <c r="L702" s="81"/>
      <c r="M702" s="81"/>
      <c r="N702" s="81"/>
      <c r="O702" s="81">
        <f t="shared" si="148"/>
        <v>0</v>
      </c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</row>
    <row r="703" spans="1:34" ht="12.75">
      <c r="A703" s="71"/>
      <c r="B703" s="24"/>
      <c r="C703" s="158" t="s">
        <v>11</v>
      </c>
      <c r="D703" s="79">
        <f t="shared" si="146"/>
        <v>47.4</v>
      </c>
      <c r="E703" s="81"/>
      <c r="F703" s="81"/>
      <c r="G703" s="81"/>
      <c r="H703" s="81"/>
      <c r="I703" s="81"/>
      <c r="J703" s="81">
        <f t="shared" si="147"/>
        <v>47.4</v>
      </c>
      <c r="K703" s="90">
        <v>47.4</v>
      </c>
      <c r="L703" s="81"/>
      <c r="M703" s="81"/>
      <c r="N703" s="81"/>
      <c r="O703" s="81">
        <f t="shared" si="148"/>
        <v>0</v>
      </c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</row>
    <row r="704" spans="1:34" ht="12.75">
      <c r="A704" s="71" t="s">
        <v>26</v>
      </c>
      <c r="B704" s="24" t="s">
        <v>344</v>
      </c>
      <c r="C704" s="158" t="s">
        <v>27</v>
      </c>
      <c r="D704" s="79">
        <f t="shared" si="146"/>
        <v>10</v>
      </c>
      <c r="E704" s="81"/>
      <c r="F704" s="81"/>
      <c r="G704" s="81"/>
      <c r="H704" s="81"/>
      <c r="I704" s="81"/>
      <c r="J704" s="81">
        <f t="shared" si="147"/>
        <v>10</v>
      </c>
      <c r="K704" s="90">
        <v>10</v>
      </c>
      <c r="L704" s="81"/>
      <c r="M704" s="81"/>
      <c r="N704" s="81"/>
      <c r="O704" s="81">
        <f t="shared" si="148"/>
        <v>0</v>
      </c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</row>
    <row r="705" spans="1:34" ht="12.75">
      <c r="A705" s="71"/>
      <c r="B705" s="24"/>
      <c r="C705" s="158" t="s">
        <v>11</v>
      </c>
      <c r="D705" s="79">
        <f t="shared" si="146"/>
        <v>79</v>
      </c>
      <c r="E705" s="81"/>
      <c r="F705" s="81"/>
      <c r="G705" s="81"/>
      <c r="H705" s="81"/>
      <c r="I705" s="81"/>
      <c r="J705" s="81">
        <f t="shared" si="147"/>
        <v>79</v>
      </c>
      <c r="K705" s="90">
        <v>79</v>
      </c>
      <c r="L705" s="81"/>
      <c r="M705" s="81"/>
      <c r="N705" s="81"/>
      <c r="O705" s="81">
        <f t="shared" si="148"/>
        <v>0</v>
      </c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</row>
    <row r="706" spans="1:34" ht="12.75">
      <c r="A706" s="71" t="s">
        <v>28</v>
      </c>
      <c r="B706" s="24" t="s">
        <v>276</v>
      </c>
      <c r="C706" s="158" t="s">
        <v>27</v>
      </c>
      <c r="D706" s="79">
        <f t="shared" si="146"/>
        <v>6</v>
      </c>
      <c r="E706" s="81">
        <f aca="true" t="shared" si="181" ref="E706:E711">F706+G706</f>
        <v>0</v>
      </c>
      <c r="F706" s="81"/>
      <c r="G706" s="81"/>
      <c r="H706" s="81"/>
      <c r="I706" s="81"/>
      <c r="J706" s="81">
        <f t="shared" si="147"/>
        <v>6</v>
      </c>
      <c r="K706" s="90">
        <v>6</v>
      </c>
      <c r="L706" s="81"/>
      <c r="M706" s="81"/>
      <c r="N706" s="81"/>
      <c r="O706" s="81">
        <f t="shared" si="148"/>
        <v>0</v>
      </c>
      <c r="P706" s="81"/>
      <c r="Q706" s="81"/>
      <c r="R706" s="81">
        <f aca="true" t="shared" si="182" ref="R706:R711">S706</f>
        <v>0</v>
      </c>
      <c r="S706" s="81"/>
      <c r="T706" s="81"/>
      <c r="U706" s="81">
        <f aca="true" t="shared" si="183" ref="U706:U711">V706</f>
        <v>0</v>
      </c>
      <c r="V706" s="81"/>
      <c r="W706" s="81"/>
      <c r="X706" s="81">
        <f aca="true" t="shared" si="184" ref="X706:X711">Y706+Z706</f>
        <v>0</v>
      </c>
      <c r="Y706" s="81"/>
      <c r="Z706" s="81"/>
      <c r="AA706" s="81"/>
      <c r="AB706" s="81"/>
      <c r="AC706" s="81">
        <f aca="true" t="shared" si="185" ref="AC706:AC711">AD706</f>
        <v>0</v>
      </c>
      <c r="AD706" s="81"/>
      <c r="AE706" s="81"/>
      <c r="AF706" s="81">
        <f aca="true" t="shared" si="186" ref="AF706:AF711">AG706</f>
        <v>0</v>
      </c>
      <c r="AG706" s="81"/>
      <c r="AH706" s="81"/>
    </row>
    <row r="707" spans="1:34" ht="12.75">
      <c r="A707" s="71"/>
      <c r="B707" s="24"/>
      <c r="C707" s="158" t="s">
        <v>11</v>
      </c>
      <c r="D707" s="79">
        <f t="shared" si="146"/>
        <v>47.4</v>
      </c>
      <c r="E707" s="81">
        <f t="shared" si="181"/>
        <v>0</v>
      </c>
      <c r="F707" s="81"/>
      <c r="G707" s="81"/>
      <c r="H707" s="81"/>
      <c r="I707" s="81"/>
      <c r="J707" s="81">
        <f t="shared" si="147"/>
        <v>47.4</v>
      </c>
      <c r="K707" s="90">
        <v>47.4</v>
      </c>
      <c r="L707" s="81"/>
      <c r="M707" s="81"/>
      <c r="N707" s="81"/>
      <c r="O707" s="81">
        <f t="shared" si="148"/>
        <v>0</v>
      </c>
      <c r="P707" s="81"/>
      <c r="Q707" s="81"/>
      <c r="R707" s="81">
        <f t="shared" si="182"/>
        <v>0</v>
      </c>
      <c r="S707" s="81"/>
      <c r="T707" s="81"/>
      <c r="U707" s="81">
        <f t="shared" si="183"/>
        <v>0</v>
      </c>
      <c r="V707" s="81"/>
      <c r="W707" s="81"/>
      <c r="X707" s="81">
        <f t="shared" si="184"/>
        <v>0</v>
      </c>
      <c r="Y707" s="81"/>
      <c r="Z707" s="81"/>
      <c r="AA707" s="81"/>
      <c r="AB707" s="81"/>
      <c r="AC707" s="81">
        <f t="shared" si="185"/>
        <v>0</v>
      </c>
      <c r="AD707" s="81"/>
      <c r="AE707" s="81"/>
      <c r="AF707" s="81">
        <f t="shared" si="186"/>
        <v>0</v>
      </c>
      <c r="AG707" s="81"/>
      <c r="AH707" s="81"/>
    </row>
    <row r="708" spans="1:34" ht="12.75">
      <c r="A708" s="71" t="s">
        <v>30</v>
      </c>
      <c r="B708" s="24" t="s">
        <v>277</v>
      </c>
      <c r="C708" s="158" t="s">
        <v>27</v>
      </c>
      <c r="D708" s="79">
        <f t="shared" si="146"/>
        <v>6</v>
      </c>
      <c r="E708" s="81">
        <f t="shared" si="181"/>
        <v>0</v>
      </c>
      <c r="F708" s="81"/>
      <c r="G708" s="81"/>
      <c r="H708" s="81"/>
      <c r="I708" s="81"/>
      <c r="J708" s="81">
        <f t="shared" si="147"/>
        <v>6</v>
      </c>
      <c r="K708" s="90">
        <v>6</v>
      </c>
      <c r="L708" s="81"/>
      <c r="M708" s="81"/>
      <c r="N708" s="81"/>
      <c r="O708" s="81">
        <f t="shared" si="148"/>
        <v>0</v>
      </c>
      <c r="P708" s="81"/>
      <c r="Q708" s="81"/>
      <c r="R708" s="81">
        <f t="shared" si="182"/>
        <v>0</v>
      </c>
      <c r="S708" s="81"/>
      <c r="T708" s="81"/>
      <c r="U708" s="81">
        <f t="shared" si="183"/>
        <v>0</v>
      </c>
      <c r="V708" s="81"/>
      <c r="W708" s="81"/>
      <c r="X708" s="81">
        <f t="shared" si="184"/>
        <v>0</v>
      </c>
      <c r="Y708" s="81"/>
      <c r="Z708" s="81"/>
      <c r="AA708" s="81"/>
      <c r="AB708" s="81"/>
      <c r="AC708" s="81">
        <f t="shared" si="185"/>
        <v>0</v>
      </c>
      <c r="AD708" s="81"/>
      <c r="AE708" s="81"/>
      <c r="AF708" s="81">
        <f t="shared" si="186"/>
        <v>0</v>
      </c>
      <c r="AG708" s="81"/>
      <c r="AH708" s="81"/>
    </row>
    <row r="709" spans="1:34" ht="12.75">
      <c r="A709" s="71"/>
      <c r="B709" s="24"/>
      <c r="C709" s="158" t="s">
        <v>11</v>
      </c>
      <c r="D709" s="79">
        <f t="shared" si="146"/>
        <v>47.4</v>
      </c>
      <c r="E709" s="81">
        <f t="shared" si="181"/>
        <v>0</v>
      </c>
      <c r="F709" s="81"/>
      <c r="G709" s="81"/>
      <c r="H709" s="81"/>
      <c r="I709" s="81"/>
      <c r="J709" s="81">
        <f t="shared" si="147"/>
        <v>47.4</v>
      </c>
      <c r="K709" s="90">
        <v>47.4</v>
      </c>
      <c r="L709" s="81"/>
      <c r="M709" s="81"/>
      <c r="N709" s="81"/>
      <c r="O709" s="81">
        <f t="shared" si="148"/>
        <v>0</v>
      </c>
      <c r="P709" s="81"/>
      <c r="Q709" s="81"/>
      <c r="R709" s="81">
        <f t="shared" si="182"/>
        <v>0</v>
      </c>
      <c r="S709" s="81"/>
      <c r="T709" s="81"/>
      <c r="U709" s="81">
        <f t="shared" si="183"/>
        <v>0</v>
      </c>
      <c r="V709" s="81"/>
      <c r="W709" s="81"/>
      <c r="X709" s="81">
        <f t="shared" si="184"/>
        <v>0</v>
      </c>
      <c r="Y709" s="81"/>
      <c r="Z709" s="81"/>
      <c r="AA709" s="81"/>
      <c r="AB709" s="81"/>
      <c r="AC709" s="81">
        <f t="shared" si="185"/>
        <v>0</v>
      </c>
      <c r="AD709" s="81"/>
      <c r="AE709" s="81"/>
      <c r="AF709" s="81">
        <f t="shared" si="186"/>
        <v>0</v>
      </c>
      <c r="AG709" s="81"/>
      <c r="AH709" s="81"/>
    </row>
    <row r="710" spans="1:34" ht="12.75">
      <c r="A710" s="71" t="s">
        <v>31</v>
      </c>
      <c r="B710" s="24" t="s">
        <v>345</v>
      </c>
      <c r="C710" s="158" t="s">
        <v>27</v>
      </c>
      <c r="D710" s="79">
        <f t="shared" si="146"/>
        <v>9</v>
      </c>
      <c r="E710" s="81">
        <f t="shared" si="181"/>
        <v>0</v>
      </c>
      <c r="F710" s="81"/>
      <c r="G710" s="81"/>
      <c r="H710" s="81"/>
      <c r="I710" s="81"/>
      <c r="J710" s="81">
        <f t="shared" si="147"/>
        <v>9</v>
      </c>
      <c r="K710" s="90">
        <v>9</v>
      </c>
      <c r="L710" s="81"/>
      <c r="M710" s="81"/>
      <c r="N710" s="81"/>
      <c r="O710" s="81">
        <f t="shared" si="148"/>
        <v>0</v>
      </c>
      <c r="P710" s="81"/>
      <c r="Q710" s="81"/>
      <c r="R710" s="81">
        <f t="shared" si="182"/>
        <v>0</v>
      </c>
      <c r="S710" s="81"/>
      <c r="T710" s="81"/>
      <c r="U710" s="81">
        <f t="shared" si="183"/>
        <v>0</v>
      </c>
      <c r="V710" s="81"/>
      <c r="W710" s="81"/>
      <c r="X710" s="81">
        <f t="shared" si="184"/>
        <v>0</v>
      </c>
      <c r="Y710" s="81"/>
      <c r="Z710" s="81"/>
      <c r="AA710" s="81"/>
      <c r="AB710" s="81"/>
      <c r="AC710" s="81">
        <f t="shared" si="185"/>
        <v>0</v>
      </c>
      <c r="AD710" s="81"/>
      <c r="AE710" s="81"/>
      <c r="AF710" s="81">
        <f t="shared" si="186"/>
        <v>0</v>
      </c>
      <c r="AG710" s="81"/>
      <c r="AH710" s="81"/>
    </row>
    <row r="711" spans="1:34" ht="12.75">
      <c r="A711" s="71"/>
      <c r="B711" s="24"/>
      <c r="C711" s="158" t="s">
        <v>11</v>
      </c>
      <c r="D711" s="79">
        <f t="shared" si="146"/>
        <v>71.1</v>
      </c>
      <c r="E711" s="81">
        <f t="shared" si="181"/>
        <v>0</v>
      </c>
      <c r="F711" s="81"/>
      <c r="G711" s="81"/>
      <c r="H711" s="81"/>
      <c r="I711" s="81"/>
      <c r="J711" s="81">
        <f t="shared" si="147"/>
        <v>71.1</v>
      </c>
      <c r="K711" s="90">
        <v>71.1</v>
      </c>
      <c r="L711" s="81"/>
      <c r="M711" s="81"/>
      <c r="N711" s="81"/>
      <c r="O711" s="81">
        <f t="shared" si="148"/>
        <v>0</v>
      </c>
      <c r="P711" s="81"/>
      <c r="Q711" s="81"/>
      <c r="R711" s="81">
        <f t="shared" si="182"/>
        <v>0</v>
      </c>
      <c r="S711" s="81"/>
      <c r="T711" s="81"/>
      <c r="U711" s="81">
        <f t="shared" si="183"/>
        <v>0</v>
      </c>
      <c r="V711" s="81"/>
      <c r="W711" s="81"/>
      <c r="X711" s="81">
        <f t="shared" si="184"/>
        <v>0</v>
      </c>
      <c r="Y711" s="81"/>
      <c r="Z711" s="81"/>
      <c r="AA711" s="81"/>
      <c r="AB711" s="81"/>
      <c r="AC711" s="81">
        <f t="shared" si="185"/>
        <v>0</v>
      </c>
      <c r="AD711" s="81"/>
      <c r="AE711" s="81"/>
      <c r="AF711" s="81">
        <f t="shared" si="186"/>
        <v>0</v>
      </c>
      <c r="AG711" s="81"/>
      <c r="AH711" s="81"/>
    </row>
    <row r="712" spans="1:34" ht="12.75">
      <c r="A712" s="71" t="s">
        <v>32</v>
      </c>
      <c r="B712" s="24" t="s">
        <v>338</v>
      </c>
      <c r="C712" s="158" t="s">
        <v>27</v>
      </c>
      <c r="D712" s="79">
        <f t="shared" si="146"/>
        <v>2</v>
      </c>
      <c r="E712" s="81"/>
      <c r="F712" s="81"/>
      <c r="G712" s="81"/>
      <c r="H712" s="81"/>
      <c r="I712" s="81"/>
      <c r="J712" s="81">
        <f t="shared" si="147"/>
        <v>2</v>
      </c>
      <c r="K712" s="90">
        <v>2</v>
      </c>
      <c r="L712" s="81"/>
      <c r="M712" s="81"/>
      <c r="N712" s="81"/>
      <c r="O712" s="81">
        <f t="shared" si="148"/>
        <v>0</v>
      </c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</row>
    <row r="713" spans="1:34" ht="12.75">
      <c r="A713" s="71"/>
      <c r="B713" s="24"/>
      <c r="C713" s="158" t="s">
        <v>11</v>
      </c>
      <c r="D713" s="79">
        <f t="shared" si="146"/>
        <v>15.8</v>
      </c>
      <c r="E713" s="81"/>
      <c r="F713" s="81"/>
      <c r="G713" s="81"/>
      <c r="H713" s="81"/>
      <c r="I713" s="81"/>
      <c r="J713" s="81">
        <f t="shared" si="147"/>
        <v>15.8</v>
      </c>
      <c r="K713" s="90">
        <v>15.8</v>
      </c>
      <c r="L713" s="81"/>
      <c r="M713" s="81"/>
      <c r="N713" s="81"/>
      <c r="O713" s="81">
        <f t="shared" si="148"/>
        <v>0</v>
      </c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</row>
    <row r="714" spans="1:34" ht="12.75">
      <c r="A714" s="71" t="s">
        <v>33</v>
      </c>
      <c r="B714" s="24" t="s">
        <v>373</v>
      </c>
      <c r="C714" s="158" t="s">
        <v>27</v>
      </c>
      <c r="D714" s="79">
        <f t="shared" si="146"/>
        <v>4</v>
      </c>
      <c r="E714" s="81"/>
      <c r="F714" s="81"/>
      <c r="G714" s="81"/>
      <c r="H714" s="81"/>
      <c r="I714" s="81"/>
      <c r="J714" s="81">
        <f t="shared" si="147"/>
        <v>4</v>
      </c>
      <c r="K714" s="90">
        <v>4</v>
      </c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</row>
    <row r="715" spans="1:34" ht="12.75">
      <c r="A715" s="71"/>
      <c r="B715" s="24"/>
      <c r="C715" s="158" t="s">
        <v>11</v>
      </c>
      <c r="D715" s="79">
        <f t="shared" si="146"/>
        <v>31.6</v>
      </c>
      <c r="E715" s="81"/>
      <c r="F715" s="81"/>
      <c r="G715" s="81"/>
      <c r="H715" s="81"/>
      <c r="I715" s="81"/>
      <c r="J715" s="81">
        <f t="shared" si="147"/>
        <v>31.6</v>
      </c>
      <c r="K715" s="90">
        <v>31.6</v>
      </c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</row>
    <row r="716" spans="1:34" ht="12.75">
      <c r="A716" s="71" t="s">
        <v>34</v>
      </c>
      <c r="B716" s="24" t="s">
        <v>279</v>
      </c>
      <c r="C716" s="158" t="s">
        <v>27</v>
      </c>
      <c r="D716" s="79">
        <f t="shared" si="146"/>
        <v>2</v>
      </c>
      <c r="E716" s="81"/>
      <c r="F716" s="81"/>
      <c r="G716" s="81"/>
      <c r="H716" s="81"/>
      <c r="I716" s="81"/>
      <c r="J716" s="81">
        <f t="shared" si="147"/>
        <v>2</v>
      </c>
      <c r="K716" s="90">
        <v>2</v>
      </c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</row>
    <row r="717" spans="1:34" ht="12.75">
      <c r="A717" s="71"/>
      <c r="B717" s="24"/>
      <c r="C717" s="158" t="s">
        <v>11</v>
      </c>
      <c r="D717" s="79">
        <f t="shared" si="146"/>
        <v>15.8</v>
      </c>
      <c r="E717" s="81"/>
      <c r="F717" s="81"/>
      <c r="G717" s="81"/>
      <c r="H717" s="81"/>
      <c r="I717" s="81"/>
      <c r="J717" s="81">
        <f t="shared" si="147"/>
        <v>15.8</v>
      </c>
      <c r="K717" s="90">
        <v>15.8</v>
      </c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</row>
    <row r="718" spans="1:34" ht="12.75">
      <c r="A718" s="71" t="s">
        <v>35</v>
      </c>
      <c r="B718" s="24" t="s">
        <v>280</v>
      </c>
      <c r="C718" s="158" t="s">
        <v>27</v>
      </c>
      <c r="D718" s="79">
        <f t="shared" si="146"/>
        <v>4</v>
      </c>
      <c r="E718" s="81"/>
      <c r="F718" s="81"/>
      <c r="G718" s="81"/>
      <c r="H718" s="81"/>
      <c r="I718" s="81"/>
      <c r="J718" s="81">
        <f t="shared" si="147"/>
        <v>4</v>
      </c>
      <c r="K718" s="90">
        <v>4</v>
      </c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</row>
    <row r="719" spans="1:34" ht="12.75">
      <c r="A719" s="71"/>
      <c r="B719" s="24"/>
      <c r="C719" s="158" t="s">
        <v>11</v>
      </c>
      <c r="D719" s="79">
        <f t="shared" si="146"/>
        <v>31.6</v>
      </c>
      <c r="E719" s="81"/>
      <c r="F719" s="81"/>
      <c r="G719" s="81"/>
      <c r="H719" s="81"/>
      <c r="I719" s="81"/>
      <c r="J719" s="81">
        <f t="shared" si="147"/>
        <v>31.6</v>
      </c>
      <c r="K719" s="90">
        <v>31.6</v>
      </c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</row>
    <row r="720" spans="1:34" ht="12.75">
      <c r="A720" s="71" t="s">
        <v>47</v>
      </c>
      <c r="B720" s="24" t="s">
        <v>281</v>
      </c>
      <c r="C720" s="158" t="s">
        <v>27</v>
      </c>
      <c r="D720" s="79">
        <f t="shared" si="146"/>
        <v>5</v>
      </c>
      <c r="E720" s="81"/>
      <c r="F720" s="81"/>
      <c r="G720" s="81"/>
      <c r="H720" s="81"/>
      <c r="I720" s="81"/>
      <c r="J720" s="81">
        <f t="shared" si="147"/>
        <v>5</v>
      </c>
      <c r="K720" s="90">
        <v>5</v>
      </c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</row>
    <row r="721" spans="1:34" ht="12.75">
      <c r="A721" s="71"/>
      <c r="B721" s="24"/>
      <c r="C721" s="158" t="s">
        <v>11</v>
      </c>
      <c r="D721" s="79">
        <f t="shared" si="146"/>
        <v>39.5</v>
      </c>
      <c r="E721" s="81"/>
      <c r="F721" s="81"/>
      <c r="G721" s="81"/>
      <c r="H721" s="81"/>
      <c r="I721" s="81"/>
      <c r="J721" s="81">
        <f t="shared" si="147"/>
        <v>39.5</v>
      </c>
      <c r="K721" s="90">
        <v>39.5</v>
      </c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</row>
    <row r="722" spans="1:34" ht="12.75">
      <c r="A722" s="71" t="s">
        <v>129</v>
      </c>
      <c r="B722" s="24" t="s">
        <v>283</v>
      </c>
      <c r="C722" s="158" t="s">
        <v>27</v>
      </c>
      <c r="D722" s="79">
        <f t="shared" si="146"/>
        <v>10</v>
      </c>
      <c r="E722" s="81"/>
      <c r="F722" s="81"/>
      <c r="G722" s="81"/>
      <c r="H722" s="81"/>
      <c r="I722" s="81"/>
      <c r="J722" s="81">
        <f t="shared" si="147"/>
        <v>10</v>
      </c>
      <c r="K722" s="90">
        <v>10</v>
      </c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</row>
    <row r="723" spans="1:34" ht="12.75">
      <c r="A723" s="71"/>
      <c r="B723" s="24"/>
      <c r="C723" s="158" t="s">
        <v>11</v>
      </c>
      <c r="D723" s="79">
        <f t="shared" si="146"/>
        <v>79</v>
      </c>
      <c r="E723" s="81"/>
      <c r="F723" s="81"/>
      <c r="G723" s="81"/>
      <c r="H723" s="81"/>
      <c r="I723" s="81"/>
      <c r="J723" s="81">
        <f t="shared" si="147"/>
        <v>79</v>
      </c>
      <c r="K723" s="90">
        <v>79</v>
      </c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</row>
    <row r="724" spans="1:34" ht="12.75">
      <c r="A724" s="71" t="s">
        <v>36</v>
      </c>
      <c r="B724" s="24" t="s">
        <v>284</v>
      </c>
      <c r="C724" s="158" t="s">
        <v>27</v>
      </c>
      <c r="D724" s="79">
        <f t="shared" si="146"/>
        <v>17</v>
      </c>
      <c r="E724" s="81"/>
      <c r="F724" s="81"/>
      <c r="G724" s="81"/>
      <c r="H724" s="81"/>
      <c r="I724" s="81"/>
      <c r="J724" s="81">
        <f t="shared" si="147"/>
        <v>17</v>
      </c>
      <c r="K724" s="90">
        <v>17</v>
      </c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</row>
    <row r="725" spans="1:34" ht="12.75">
      <c r="A725" s="71"/>
      <c r="B725" s="24"/>
      <c r="C725" s="158" t="s">
        <v>11</v>
      </c>
      <c r="D725" s="79">
        <f t="shared" si="146"/>
        <v>134.3</v>
      </c>
      <c r="E725" s="81"/>
      <c r="F725" s="81"/>
      <c r="G725" s="81"/>
      <c r="H725" s="81"/>
      <c r="I725" s="81"/>
      <c r="J725" s="81">
        <f t="shared" si="147"/>
        <v>134.3</v>
      </c>
      <c r="K725" s="90">
        <v>134.3</v>
      </c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</row>
    <row r="726" spans="1:34" ht="12.75">
      <c r="A726" s="71" t="s">
        <v>38</v>
      </c>
      <c r="B726" s="24" t="s">
        <v>374</v>
      </c>
      <c r="C726" s="158" t="s">
        <v>27</v>
      </c>
      <c r="D726" s="79">
        <f t="shared" si="146"/>
        <v>2</v>
      </c>
      <c r="E726" s="81"/>
      <c r="F726" s="81"/>
      <c r="G726" s="81"/>
      <c r="H726" s="81"/>
      <c r="I726" s="81"/>
      <c r="J726" s="81">
        <f t="shared" si="147"/>
        <v>2</v>
      </c>
      <c r="K726" s="90">
        <v>2</v>
      </c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</row>
    <row r="727" spans="1:34" ht="12.75">
      <c r="A727" s="71"/>
      <c r="B727" s="24"/>
      <c r="C727" s="158" t="s">
        <v>11</v>
      </c>
      <c r="D727" s="79">
        <f t="shared" si="146"/>
        <v>15.8</v>
      </c>
      <c r="E727" s="81"/>
      <c r="F727" s="81"/>
      <c r="G727" s="81"/>
      <c r="H727" s="81"/>
      <c r="I727" s="81"/>
      <c r="J727" s="81">
        <f t="shared" si="147"/>
        <v>15.8</v>
      </c>
      <c r="K727" s="90">
        <v>15.8</v>
      </c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</row>
    <row r="728" spans="1:34" ht="12.75">
      <c r="A728" s="71" t="s">
        <v>131</v>
      </c>
      <c r="B728" s="24" t="s">
        <v>355</v>
      </c>
      <c r="C728" s="158" t="s">
        <v>27</v>
      </c>
      <c r="D728" s="79">
        <f t="shared" si="146"/>
        <v>1</v>
      </c>
      <c r="E728" s="81">
        <f>F728+G728</f>
        <v>0</v>
      </c>
      <c r="F728" s="81"/>
      <c r="G728" s="81"/>
      <c r="H728" s="81"/>
      <c r="I728" s="81"/>
      <c r="J728" s="81">
        <f t="shared" si="147"/>
        <v>1</v>
      </c>
      <c r="K728" s="90">
        <v>1</v>
      </c>
      <c r="L728" s="81"/>
      <c r="M728" s="81"/>
      <c r="N728" s="81"/>
      <c r="O728" s="81">
        <f t="shared" si="148"/>
        <v>0</v>
      </c>
      <c r="P728" s="81">
        <v>0</v>
      </c>
      <c r="Q728" s="81"/>
      <c r="R728" s="81">
        <f>S728</f>
        <v>0</v>
      </c>
      <c r="S728" s="81"/>
      <c r="T728" s="81"/>
      <c r="U728" s="81">
        <f>V728</f>
        <v>0</v>
      </c>
      <c r="V728" s="81"/>
      <c r="W728" s="81"/>
      <c r="X728" s="81">
        <f>Y728+Z728</f>
        <v>0</v>
      </c>
      <c r="Y728" s="81"/>
      <c r="Z728" s="81"/>
      <c r="AA728" s="81"/>
      <c r="AB728" s="81"/>
      <c r="AC728" s="81">
        <f>AD728</f>
        <v>0</v>
      </c>
      <c r="AD728" s="81"/>
      <c r="AE728" s="81"/>
      <c r="AF728" s="81">
        <f>AG728</f>
        <v>0</v>
      </c>
      <c r="AG728" s="81"/>
      <c r="AH728" s="81"/>
    </row>
    <row r="729" spans="1:34" ht="12.75">
      <c r="A729" s="318"/>
      <c r="B729" s="317"/>
      <c r="C729" s="271" t="s">
        <v>11</v>
      </c>
      <c r="D729" s="80">
        <f t="shared" si="146"/>
        <v>7.5</v>
      </c>
      <c r="E729" s="96">
        <f>F729+G729</f>
        <v>0</v>
      </c>
      <c r="F729" s="96"/>
      <c r="G729" s="96"/>
      <c r="H729" s="96"/>
      <c r="I729" s="96"/>
      <c r="J729" s="96">
        <f t="shared" si="147"/>
        <v>7.5</v>
      </c>
      <c r="K729" s="107">
        <v>7.5</v>
      </c>
      <c r="L729" s="96"/>
      <c r="M729" s="96"/>
      <c r="N729" s="96"/>
      <c r="O729" s="96">
        <f t="shared" si="148"/>
        <v>0</v>
      </c>
      <c r="P729" s="96">
        <v>0</v>
      </c>
      <c r="Q729" s="96"/>
      <c r="R729" s="96">
        <f>S729</f>
        <v>0</v>
      </c>
      <c r="S729" s="96"/>
      <c r="T729" s="96"/>
      <c r="U729" s="96">
        <f>V729</f>
        <v>0</v>
      </c>
      <c r="V729" s="96"/>
      <c r="W729" s="96"/>
      <c r="X729" s="96">
        <f>Y729+Z729</f>
        <v>0</v>
      </c>
      <c r="Y729" s="96"/>
      <c r="Z729" s="96"/>
      <c r="AA729" s="96"/>
      <c r="AB729" s="96"/>
      <c r="AC729" s="96">
        <f>AD729</f>
        <v>0</v>
      </c>
      <c r="AD729" s="96"/>
      <c r="AE729" s="96"/>
      <c r="AF729" s="96">
        <f>AG729</f>
        <v>0</v>
      </c>
      <c r="AG729" s="96"/>
      <c r="AH729" s="96"/>
    </row>
    <row r="730" spans="1:34" ht="13.5" thickBot="1">
      <c r="A730" s="319"/>
      <c r="B730" s="45"/>
      <c r="C730" s="304" t="s">
        <v>17</v>
      </c>
      <c r="D730" s="298"/>
      <c r="E730" s="298">
        <f aca="true" t="shared" si="187" ref="E730:I731">-E732+E734+E770+E772+E774+E802+E804+E806+E808+E810</f>
        <v>0</v>
      </c>
      <c r="F730" s="298">
        <f t="shared" si="187"/>
        <v>0</v>
      </c>
      <c r="G730" s="298">
        <f t="shared" si="187"/>
        <v>0</v>
      </c>
      <c r="H730" s="298">
        <f t="shared" si="187"/>
        <v>0</v>
      </c>
      <c r="I730" s="298">
        <f t="shared" si="187"/>
        <v>0</v>
      </c>
      <c r="J730" s="298"/>
      <c r="K730" s="298"/>
      <c r="L730" s="298">
        <f aca="true" t="shared" si="188" ref="L730:AH730">-L732+L734+L770+L772+L774+L802+L804+L806+L808+L810</f>
        <v>0</v>
      </c>
      <c r="M730" s="298">
        <f t="shared" si="188"/>
        <v>0</v>
      </c>
      <c r="N730" s="298">
        <f t="shared" si="188"/>
        <v>0</v>
      </c>
      <c r="O730" s="298"/>
      <c r="P730" s="298"/>
      <c r="Q730" s="298">
        <f t="shared" si="188"/>
        <v>0</v>
      </c>
      <c r="R730" s="298">
        <f t="shared" si="188"/>
        <v>0</v>
      </c>
      <c r="S730" s="298">
        <f t="shared" si="188"/>
        <v>0</v>
      </c>
      <c r="T730" s="298">
        <f t="shared" si="188"/>
        <v>0</v>
      </c>
      <c r="U730" s="298">
        <f t="shared" si="188"/>
        <v>0</v>
      </c>
      <c r="V730" s="298">
        <f t="shared" si="188"/>
        <v>0</v>
      </c>
      <c r="W730" s="298">
        <f t="shared" si="188"/>
        <v>0</v>
      </c>
      <c r="X730" s="298">
        <f t="shared" si="188"/>
        <v>0</v>
      </c>
      <c r="Y730" s="298">
        <f t="shared" si="188"/>
        <v>0</v>
      </c>
      <c r="Z730" s="298">
        <f t="shared" si="188"/>
        <v>0</v>
      </c>
      <c r="AA730" s="298">
        <f t="shared" si="188"/>
        <v>0</v>
      </c>
      <c r="AB730" s="298">
        <f t="shared" si="188"/>
        <v>0</v>
      </c>
      <c r="AC730" s="298">
        <f t="shared" si="188"/>
        <v>0</v>
      </c>
      <c r="AD730" s="298">
        <f t="shared" si="188"/>
        <v>0</v>
      </c>
      <c r="AE730" s="298">
        <f t="shared" si="188"/>
        <v>0</v>
      </c>
      <c r="AF730" s="298">
        <f t="shared" si="188"/>
        <v>0</v>
      </c>
      <c r="AG730" s="298">
        <f t="shared" si="188"/>
        <v>0</v>
      </c>
      <c r="AH730" s="298">
        <f t="shared" si="188"/>
        <v>0</v>
      </c>
    </row>
    <row r="731" spans="1:34" ht="15.75" thickBot="1">
      <c r="A731" s="297"/>
      <c r="B731" s="299" t="s">
        <v>205</v>
      </c>
      <c r="C731" s="305" t="s">
        <v>17</v>
      </c>
      <c r="D731" s="286">
        <f>D733+D735+D771+D773+D775+D803+D805+D807+D809+D811+D737+D739+D741+D743+D745+D747+D749+D751+D753+D755+D757+D759+D761+D763+D765+D767+D769+D777+D779+D781+D783+D785+D787+D789+D791+D793+D795+D797+D799+D801+D751+D791</f>
        <v>0.2400000000000001</v>
      </c>
      <c r="E731" s="286">
        <f t="shared" si="187"/>
        <v>0</v>
      </c>
      <c r="F731" s="286">
        <f t="shared" si="187"/>
        <v>0</v>
      </c>
      <c r="G731" s="286">
        <f t="shared" si="187"/>
        <v>0</v>
      </c>
      <c r="H731" s="286">
        <f t="shared" si="187"/>
        <v>0</v>
      </c>
      <c r="I731" s="286">
        <f t="shared" si="187"/>
        <v>0</v>
      </c>
      <c r="J731" s="286">
        <f>J733+J735+J771+J773+J775+J803+J805+J807+J809+J811+J737+J739+J741+J743+J745+J747+J749+J751+J753+J755+J757+J759+J761+J763+J765+J767+J769+J777+J779+J781+J783+J785+J787+J789+J791+J793+J795+J797+J799+J801</f>
        <v>0.20500000000000007</v>
      </c>
      <c r="K731" s="286">
        <f>K733+K735+K737+K739+K741+K743+K745+K747+K749+K755+K757+K759+K763+K765+K767+K773+K775+K777+K779+K781+K783+K785+K787+K789+K751+K791+K761</f>
        <v>0.20500000000000004</v>
      </c>
      <c r="L731" s="286">
        <f>-L733+L735+L771+L773+L775+L803+L805+L807+L809+L811</f>
        <v>0</v>
      </c>
      <c r="M731" s="286">
        <f>-M733+M735+M771+M773+M775+M803+M805+M807+M809+M811</f>
        <v>0</v>
      </c>
      <c r="N731" s="286">
        <f>-N733+N735+N771+N773+N775+N803+N805+N807+N809+N811</f>
        <v>0</v>
      </c>
      <c r="O731" s="286">
        <f>O733+O735+O771+O773+O775+O803+O805+O807+O809+O811+O769+O753</f>
        <v>0.015</v>
      </c>
      <c r="P731" s="286">
        <f>P733+P735+P771+P773+P775+P803+P805+P807+P809+P811+P753+P769</f>
        <v>0.015</v>
      </c>
      <c r="Q731" s="286">
        <f aca="true" t="shared" si="189" ref="Q731:AH731">-Q733+Q735+Q771+Q773+Q775+Q803+Q805+Q807+Q809+Q811</f>
        <v>0</v>
      </c>
      <c r="R731" s="286">
        <f t="shared" si="189"/>
        <v>0</v>
      </c>
      <c r="S731" s="286">
        <f t="shared" si="189"/>
        <v>0</v>
      </c>
      <c r="T731" s="286">
        <f t="shared" si="189"/>
        <v>0</v>
      </c>
      <c r="U731" s="286">
        <f t="shared" si="189"/>
        <v>0</v>
      </c>
      <c r="V731" s="286">
        <f t="shared" si="189"/>
        <v>0</v>
      </c>
      <c r="W731" s="286">
        <f t="shared" si="189"/>
        <v>0</v>
      </c>
      <c r="X731" s="286">
        <f t="shared" si="189"/>
        <v>0</v>
      </c>
      <c r="Y731" s="286">
        <f t="shared" si="189"/>
        <v>0</v>
      </c>
      <c r="Z731" s="286">
        <f t="shared" si="189"/>
        <v>0</v>
      </c>
      <c r="AA731" s="286">
        <f t="shared" si="189"/>
        <v>0</v>
      </c>
      <c r="AB731" s="286">
        <f t="shared" si="189"/>
        <v>0</v>
      </c>
      <c r="AC731" s="286">
        <f t="shared" si="189"/>
        <v>0</v>
      </c>
      <c r="AD731" s="286">
        <f t="shared" si="189"/>
        <v>0</v>
      </c>
      <c r="AE731" s="286">
        <f t="shared" si="189"/>
        <v>0</v>
      </c>
      <c r="AF731" s="286">
        <f t="shared" si="189"/>
        <v>0</v>
      </c>
      <c r="AG731" s="286">
        <f t="shared" si="189"/>
        <v>0</v>
      </c>
      <c r="AH731" s="286">
        <f t="shared" si="189"/>
        <v>0</v>
      </c>
    </row>
    <row r="732" spans="1:36" ht="15.75" thickBot="1">
      <c r="A732" s="300"/>
      <c r="B732" s="301" t="s">
        <v>96</v>
      </c>
      <c r="C732" s="302" t="s">
        <v>11</v>
      </c>
      <c r="D732" s="290">
        <f>D734+D736+D738+D740+D742+D744+D746+D748+D750+D754+D756+D758+D760+D764+D766+D768+D770+D772+D774+D776+D778+D780+D782+D784+D786+D788+D790+D752+D792+D762</f>
        <v>24.200000000000014</v>
      </c>
      <c r="E732" s="303">
        <f>F732+G732</f>
        <v>0</v>
      </c>
      <c r="F732" s="303"/>
      <c r="G732" s="303"/>
      <c r="H732" s="303"/>
      <c r="I732" s="303"/>
      <c r="J732" s="303">
        <f t="shared" si="147"/>
        <v>22.55000000000001</v>
      </c>
      <c r="K732" s="286">
        <f>K734+K736+K738+K740+K742+K744+K746+K748+K750+K756+K758+K760+K764+K766+K768+K774+K776+K778+K780+K782+K784+K786+K788+K790+K752+K792+K762</f>
        <v>22.55000000000001</v>
      </c>
      <c r="L732" s="286">
        <f>-L734+L736+L772+L774+L776+L804+L806+L808+L810+L812</f>
        <v>0</v>
      </c>
      <c r="M732" s="303"/>
      <c r="N732" s="303"/>
      <c r="O732" s="303">
        <f t="shared" si="148"/>
        <v>1.6500000000000001</v>
      </c>
      <c r="P732" s="303">
        <f>P754+P770+P772</f>
        <v>1.6500000000000001</v>
      </c>
      <c r="Q732" s="303"/>
      <c r="R732" s="303">
        <f>S732</f>
        <v>0</v>
      </c>
      <c r="S732" s="303"/>
      <c r="T732" s="303"/>
      <c r="U732" s="303">
        <f>V732</f>
        <v>0</v>
      </c>
      <c r="V732" s="303"/>
      <c r="W732" s="303"/>
      <c r="X732" s="303">
        <f>Y732+Z732</f>
        <v>0</v>
      </c>
      <c r="Y732" s="303"/>
      <c r="Z732" s="303"/>
      <c r="AA732" s="303"/>
      <c r="AB732" s="303"/>
      <c r="AC732" s="303">
        <f>AD732</f>
        <v>0</v>
      </c>
      <c r="AD732" s="303"/>
      <c r="AE732" s="303"/>
      <c r="AF732" s="303">
        <f>AG732</f>
        <v>0</v>
      </c>
      <c r="AG732" s="303"/>
      <c r="AH732" s="303"/>
      <c r="AJ732" s="79">
        <f>AK732+AP732+AU732+AX732+BA732+BD732+BI732+BL732</f>
        <v>0</v>
      </c>
    </row>
    <row r="733" spans="1:36" ht="12.75">
      <c r="A733" s="71" t="s">
        <v>62</v>
      </c>
      <c r="B733" s="24" t="s">
        <v>382</v>
      </c>
      <c r="C733" s="307" t="s">
        <v>17</v>
      </c>
      <c r="D733" s="79">
        <f t="shared" si="146"/>
        <v>0.01</v>
      </c>
      <c r="E733" s="81">
        <f>F733+G733</f>
        <v>0</v>
      </c>
      <c r="F733" s="81"/>
      <c r="G733" s="81"/>
      <c r="H733" s="81"/>
      <c r="I733" s="81"/>
      <c r="J733" s="81">
        <f t="shared" si="147"/>
        <v>0.01</v>
      </c>
      <c r="K733" s="81">
        <v>0.01</v>
      </c>
      <c r="L733" s="81"/>
      <c r="M733" s="81"/>
      <c r="N733" s="81"/>
      <c r="O733" s="81">
        <f t="shared" si="148"/>
        <v>0</v>
      </c>
      <c r="P733" s="81"/>
      <c r="Q733" s="81"/>
      <c r="R733" s="81">
        <f>S733</f>
        <v>0</v>
      </c>
      <c r="S733" s="81"/>
      <c r="T733" s="81"/>
      <c r="U733" s="81">
        <f>V733</f>
        <v>0</v>
      </c>
      <c r="V733" s="81"/>
      <c r="W733" s="81"/>
      <c r="X733" s="81">
        <f>Y733+Z733</f>
        <v>0</v>
      </c>
      <c r="Y733" s="81"/>
      <c r="Z733" s="81"/>
      <c r="AA733" s="81"/>
      <c r="AB733" s="81"/>
      <c r="AC733" s="81">
        <f>AD733</f>
        <v>0</v>
      </c>
      <c r="AD733" s="81"/>
      <c r="AE733" s="81"/>
      <c r="AF733" s="81">
        <f>AG733</f>
        <v>0</v>
      </c>
      <c r="AG733" s="81"/>
      <c r="AH733" s="81"/>
      <c r="AJ733" s="79">
        <f>AK733+AP733+AU733+AX733+BA733+BD733+BI733+BL733</f>
        <v>0</v>
      </c>
    </row>
    <row r="734" spans="1:34" ht="12.75">
      <c r="A734" s="71"/>
      <c r="B734" s="24"/>
      <c r="C734" s="310" t="s">
        <v>11</v>
      </c>
      <c r="D734" s="79">
        <f t="shared" si="146"/>
        <v>1.1</v>
      </c>
      <c r="E734" s="81">
        <f>F734+G734</f>
        <v>0</v>
      </c>
      <c r="F734" s="81"/>
      <c r="G734" s="81"/>
      <c r="H734" s="81"/>
      <c r="I734" s="81"/>
      <c r="J734" s="81">
        <f t="shared" si="147"/>
        <v>1.1</v>
      </c>
      <c r="K734" s="81">
        <v>1.1</v>
      </c>
      <c r="L734" s="81"/>
      <c r="M734" s="81"/>
      <c r="N734" s="81"/>
      <c r="O734" s="81">
        <f t="shared" si="148"/>
        <v>0</v>
      </c>
      <c r="P734" s="81"/>
      <c r="Q734" s="81"/>
      <c r="R734" s="81">
        <f>S734</f>
        <v>0</v>
      </c>
      <c r="S734" s="81"/>
      <c r="T734" s="81"/>
      <c r="U734" s="81">
        <f>V734</f>
        <v>0</v>
      </c>
      <c r="V734" s="81"/>
      <c r="W734" s="81"/>
      <c r="X734" s="81">
        <f>Y734+Z734</f>
        <v>0</v>
      </c>
      <c r="Y734" s="81"/>
      <c r="Z734" s="81"/>
      <c r="AA734" s="81"/>
      <c r="AB734" s="81"/>
      <c r="AC734" s="81">
        <f>AD734</f>
        <v>0</v>
      </c>
      <c r="AD734" s="81"/>
      <c r="AE734" s="81"/>
      <c r="AF734" s="81">
        <f>AG734</f>
        <v>0</v>
      </c>
      <c r="AG734" s="81"/>
      <c r="AH734" s="81"/>
    </row>
    <row r="735" spans="1:34" ht="12.75">
      <c r="A735" s="71" t="s">
        <v>16</v>
      </c>
      <c r="B735" s="24" t="s">
        <v>253</v>
      </c>
      <c r="C735" s="309" t="s">
        <v>17</v>
      </c>
      <c r="D735" s="79">
        <f t="shared" si="146"/>
        <v>0.01</v>
      </c>
      <c r="E735" s="81">
        <f>F735+G735</f>
        <v>0</v>
      </c>
      <c r="F735" s="81"/>
      <c r="G735" s="81"/>
      <c r="H735" s="81"/>
      <c r="I735" s="81"/>
      <c r="J735" s="81">
        <f t="shared" si="147"/>
        <v>0.01</v>
      </c>
      <c r="K735" s="81">
        <v>0.01</v>
      </c>
      <c r="L735" s="81"/>
      <c r="M735" s="81"/>
      <c r="N735" s="81"/>
      <c r="O735" s="81">
        <f t="shared" si="148"/>
        <v>0</v>
      </c>
      <c r="P735" s="81"/>
      <c r="Q735" s="81"/>
      <c r="R735" s="81">
        <f>S735</f>
        <v>0</v>
      </c>
      <c r="S735" s="81"/>
      <c r="T735" s="81"/>
      <c r="U735" s="81">
        <f>V735</f>
        <v>0</v>
      </c>
      <c r="V735" s="81"/>
      <c r="W735" s="81"/>
      <c r="X735" s="81">
        <f>Y735+Z735</f>
        <v>0</v>
      </c>
      <c r="Y735" s="81"/>
      <c r="Z735" s="81"/>
      <c r="AA735" s="81"/>
      <c r="AB735" s="81"/>
      <c r="AC735" s="81">
        <f>AD735</f>
        <v>0</v>
      </c>
      <c r="AD735" s="81"/>
      <c r="AE735" s="81"/>
      <c r="AF735" s="81">
        <f>AG735</f>
        <v>0</v>
      </c>
      <c r="AG735" s="81"/>
      <c r="AH735" s="81"/>
    </row>
    <row r="736" spans="1:34" ht="12.75">
      <c r="A736" s="71"/>
      <c r="B736" s="24"/>
      <c r="C736" s="310" t="s">
        <v>11</v>
      </c>
      <c r="D736" s="79">
        <f t="shared" si="146"/>
        <v>1.1</v>
      </c>
      <c r="E736" s="81"/>
      <c r="F736" s="81"/>
      <c r="G736" s="81"/>
      <c r="H736" s="81"/>
      <c r="I736" s="81"/>
      <c r="J736" s="81">
        <f t="shared" si="147"/>
        <v>1.1</v>
      </c>
      <c r="K736" s="81">
        <v>1.1</v>
      </c>
      <c r="L736" s="81"/>
      <c r="M736" s="81"/>
      <c r="N736" s="81"/>
      <c r="O736" s="81">
        <f t="shared" si="148"/>
        <v>0</v>
      </c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</row>
    <row r="737" spans="1:34" ht="12.75">
      <c r="A737" s="71" t="s">
        <v>18</v>
      </c>
      <c r="B737" s="24" t="s">
        <v>254</v>
      </c>
      <c r="C737" s="309" t="s">
        <v>17</v>
      </c>
      <c r="D737" s="79">
        <f t="shared" si="146"/>
        <v>0.01</v>
      </c>
      <c r="E737" s="81"/>
      <c r="F737" s="81"/>
      <c r="G737" s="81"/>
      <c r="H737" s="81"/>
      <c r="I737" s="81"/>
      <c r="J737" s="81">
        <f t="shared" si="147"/>
        <v>0.01</v>
      </c>
      <c r="K737" s="81">
        <v>0.01</v>
      </c>
      <c r="L737" s="81"/>
      <c r="M737" s="81"/>
      <c r="N737" s="81"/>
      <c r="O737" s="81">
        <f t="shared" si="148"/>
        <v>0</v>
      </c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</row>
    <row r="738" spans="1:34" ht="12.75">
      <c r="A738" s="71"/>
      <c r="B738" s="24"/>
      <c r="C738" s="310" t="s">
        <v>11</v>
      </c>
      <c r="D738" s="79">
        <f t="shared" si="146"/>
        <v>1.1</v>
      </c>
      <c r="E738" s="81"/>
      <c r="F738" s="81"/>
      <c r="G738" s="81"/>
      <c r="H738" s="81"/>
      <c r="I738" s="81"/>
      <c r="J738" s="81">
        <f t="shared" si="147"/>
        <v>1.1</v>
      </c>
      <c r="K738" s="81">
        <v>1.1</v>
      </c>
      <c r="L738" s="81"/>
      <c r="M738" s="81"/>
      <c r="N738" s="81"/>
      <c r="O738" s="81">
        <f t="shared" si="148"/>
        <v>0</v>
      </c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</row>
    <row r="739" spans="1:34" ht="12.75">
      <c r="A739" s="71" t="s">
        <v>52</v>
      </c>
      <c r="B739" s="24" t="s">
        <v>352</v>
      </c>
      <c r="C739" s="309" t="s">
        <v>17</v>
      </c>
      <c r="D739" s="79">
        <f t="shared" si="146"/>
        <v>0.005</v>
      </c>
      <c r="E739" s="81"/>
      <c r="F739" s="81"/>
      <c r="G739" s="81"/>
      <c r="H739" s="81"/>
      <c r="I739" s="81"/>
      <c r="J739" s="81">
        <f t="shared" si="147"/>
        <v>0.005</v>
      </c>
      <c r="K739" s="81">
        <v>0.005</v>
      </c>
      <c r="L739" s="81"/>
      <c r="M739" s="81"/>
      <c r="N739" s="81"/>
      <c r="O739" s="81">
        <f t="shared" si="148"/>
        <v>0</v>
      </c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</row>
    <row r="740" spans="1:34" ht="12.75">
      <c r="A740" s="71"/>
      <c r="B740" s="24"/>
      <c r="C740" s="310" t="s">
        <v>11</v>
      </c>
      <c r="D740" s="79">
        <f t="shared" si="146"/>
        <v>0.55</v>
      </c>
      <c r="E740" s="81"/>
      <c r="F740" s="81"/>
      <c r="G740" s="81"/>
      <c r="H740" s="81"/>
      <c r="I740" s="81"/>
      <c r="J740" s="81">
        <f t="shared" si="147"/>
        <v>0.55</v>
      </c>
      <c r="K740" s="81">
        <v>0.55</v>
      </c>
      <c r="L740" s="81"/>
      <c r="M740" s="81"/>
      <c r="N740" s="81"/>
      <c r="O740" s="81">
        <f t="shared" si="148"/>
        <v>0</v>
      </c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</row>
    <row r="741" spans="1:34" ht="12.75">
      <c r="A741" s="71" t="s">
        <v>24</v>
      </c>
      <c r="B741" s="24" t="s">
        <v>263</v>
      </c>
      <c r="C741" s="309" t="s">
        <v>17</v>
      </c>
      <c r="D741" s="79">
        <f t="shared" si="146"/>
        <v>0.01</v>
      </c>
      <c r="E741" s="81"/>
      <c r="F741" s="81"/>
      <c r="G741" s="81"/>
      <c r="H741" s="81"/>
      <c r="I741" s="81"/>
      <c r="J741" s="81">
        <f t="shared" si="147"/>
        <v>0.01</v>
      </c>
      <c r="K741" s="81">
        <v>0.01</v>
      </c>
      <c r="L741" s="81"/>
      <c r="M741" s="81"/>
      <c r="N741" s="81"/>
      <c r="O741" s="81">
        <f t="shared" si="148"/>
        <v>0</v>
      </c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</row>
    <row r="742" spans="1:34" ht="12.75">
      <c r="A742" s="71"/>
      <c r="B742" s="24"/>
      <c r="C742" s="310" t="s">
        <v>11</v>
      </c>
      <c r="D742" s="79">
        <f t="shared" si="146"/>
        <v>1.1</v>
      </c>
      <c r="E742" s="81"/>
      <c r="F742" s="81"/>
      <c r="G742" s="81"/>
      <c r="H742" s="81"/>
      <c r="I742" s="81"/>
      <c r="J742" s="81">
        <f t="shared" si="147"/>
        <v>1.1</v>
      </c>
      <c r="K742" s="81">
        <v>1.1</v>
      </c>
      <c r="L742" s="81"/>
      <c r="M742" s="81"/>
      <c r="N742" s="81"/>
      <c r="O742" s="81">
        <f t="shared" si="148"/>
        <v>0</v>
      </c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</row>
    <row r="743" spans="1:34" ht="12.75">
      <c r="A743" s="71" t="s">
        <v>25</v>
      </c>
      <c r="B743" s="24" t="s">
        <v>265</v>
      </c>
      <c r="C743" s="309" t="s">
        <v>17</v>
      </c>
      <c r="D743" s="79">
        <f t="shared" si="146"/>
        <v>0.005</v>
      </c>
      <c r="E743" s="81"/>
      <c r="F743" s="81"/>
      <c r="G743" s="81"/>
      <c r="H743" s="81"/>
      <c r="I743" s="81"/>
      <c r="J743" s="81">
        <f t="shared" si="147"/>
        <v>0.005</v>
      </c>
      <c r="K743" s="81">
        <v>0.005</v>
      </c>
      <c r="L743" s="81"/>
      <c r="M743" s="81"/>
      <c r="N743" s="81"/>
      <c r="O743" s="81">
        <f t="shared" si="148"/>
        <v>0</v>
      </c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</row>
    <row r="744" spans="1:34" ht="12.75">
      <c r="A744" s="71"/>
      <c r="B744" s="24"/>
      <c r="C744" s="310" t="s">
        <v>11</v>
      </c>
      <c r="D744" s="79">
        <f t="shared" si="146"/>
        <v>0.55</v>
      </c>
      <c r="E744" s="81"/>
      <c r="F744" s="81"/>
      <c r="G744" s="81"/>
      <c r="H744" s="81"/>
      <c r="I744" s="81"/>
      <c r="J744" s="81">
        <f t="shared" si="147"/>
        <v>0.55</v>
      </c>
      <c r="K744" s="81">
        <v>0.55</v>
      </c>
      <c r="L744" s="81"/>
      <c r="M744" s="81"/>
      <c r="N744" s="81"/>
      <c r="O744" s="81">
        <f t="shared" si="148"/>
        <v>0</v>
      </c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</row>
    <row r="745" spans="1:34" ht="12.75">
      <c r="A745" s="71" t="s">
        <v>26</v>
      </c>
      <c r="B745" s="24" t="s">
        <v>328</v>
      </c>
      <c r="C745" s="309" t="s">
        <v>17</v>
      </c>
      <c r="D745" s="79">
        <f t="shared" si="146"/>
        <v>0.005</v>
      </c>
      <c r="E745" s="81"/>
      <c r="F745" s="81"/>
      <c r="G745" s="81"/>
      <c r="H745" s="81"/>
      <c r="I745" s="81"/>
      <c r="J745" s="81">
        <f t="shared" si="147"/>
        <v>0.005</v>
      </c>
      <c r="K745" s="81">
        <v>0.005</v>
      </c>
      <c r="L745" s="81"/>
      <c r="M745" s="81"/>
      <c r="N745" s="81"/>
      <c r="O745" s="81">
        <f t="shared" si="148"/>
        <v>0</v>
      </c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</row>
    <row r="746" spans="1:34" ht="12.75">
      <c r="A746" s="71"/>
      <c r="B746" s="24"/>
      <c r="C746" s="310" t="s">
        <v>11</v>
      </c>
      <c r="D746" s="79">
        <f t="shared" si="146"/>
        <v>0.55</v>
      </c>
      <c r="E746" s="81"/>
      <c r="F746" s="81"/>
      <c r="G746" s="81"/>
      <c r="H746" s="81"/>
      <c r="I746" s="81"/>
      <c r="J746" s="81">
        <f t="shared" si="147"/>
        <v>0.55</v>
      </c>
      <c r="K746" s="81">
        <v>0.55</v>
      </c>
      <c r="L746" s="81"/>
      <c r="M746" s="81"/>
      <c r="N746" s="81"/>
      <c r="O746" s="81">
        <f t="shared" si="148"/>
        <v>0</v>
      </c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</row>
    <row r="747" spans="1:34" ht="12.75">
      <c r="A747" s="71" t="s">
        <v>28</v>
      </c>
      <c r="B747" s="24" t="s">
        <v>255</v>
      </c>
      <c r="C747" s="309" t="s">
        <v>17</v>
      </c>
      <c r="D747" s="79">
        <f t="shared" si="146"/>
        <v>0.01</v>
      </c>
      <c r="E747" s="81"/>
      <c r="F747" s="81"/>
      <c r="G747" s="81"/>
      <c r="H747" s="81"/>
      <c r="I747" s="81"/>
      <c r="J747" s="81">
        <f t="shared" si="147"/>
        <v>0.01</v>
      </c>
      <c r="K747" s="81">
        <v>0.01</v>
      </c>
      <c r="L747" s="81"/>
      <c r="M747" s="81"/>
      <c r="N747" s="81"/>
      <c r="O747" s="81">
        <f t="shared" si="148"/>
        <v>0</v>
      </c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</row>
    <row r="748" spans="1:34" ht="12.75">
      <c r="A748" s="71"/>
      <c r="B748" s="24"/>
      <c r="C748" s="310" t="s">
        <v>11</v>
      </c>
      <c r="D748" s="79">
        <f t="shared" si="146"/>
        <v>1.1</v>
      </c>
      <c r="E748" s="81"/>
      <c r="F748" s="81"/>
      <c r="G748" s="81"/>
      <c r="H748" s="81"/>
      <c r="I748" s="81"/>
      <c r="J748" s="81">
        <f t="shared" si="147"/>
        <v>1.1</v>
      </c>
      <c r="K748" s="81">
        <v>1.1</v>
      </c>
      <c r="L748" s="81"/>
      <c r="M748" s="81"/>
      <c r="N748" s="81"/>
      <c r="O748" s="81">
        <f t="shared" si="148"/>
        <v>0</v>
      </c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</row>
    <row r="749" spans="1:34" ht="12.75">
      <c r="A749" s="71" t="s">
        <v>30</v>
      </c>
      <c r="B749" s="24" t="s">
        <v>331</v>
      </c>
      <c r="C749" s="309" t="s">
        <v>17</v>
      </c>
      <c r="D749" s="79">
        <f t="shared" si="146"/>
        <v>0.005</v>
      </c>
      <c r="E749" s="81"/>
      <c r="F749" s="81"/>
      <c r="G749" s="81"/>
      <c r="H749" s="81"/>
      <c r="I749" s="81"/>
      <c r="J749" s="81">
        <f t="shared" si="147"/>
        <v>0.005</v>
      </c>
      <c r="K749" s="81">
        <v>0.005</v>
      </c>
      <c r="L749" s="81"/>
      <c r="M749" s="81"/>
      <c r="N749" s="81"/>
      <c r="O749" s="81">
        <f t="shared" si="148"/>
        <v>0</v>
      </c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</row>
    <row r="750" spans="1:34" ht="12.75">
      <c r="A750" s="71"/>
      <c r="B750" s="24"/>
      <c r="C750" s="310" t="s">
        <v>11</v>
      </c>
      <c r="D750" s="79">
        <f t="shared" si="146"/>
        <v>0.55</v>
      </c>
      <c r="E750" s="81"/>
      <c r="F750" s="81"/>
      <c r="G750" s="81"/>
      <c r="H750" s="81"/>
      <c r="I750" s="81"/>
      <c r="J750" s="81">
        <f t="shared" si="147"/>
        <v>0.55</v>
      </c>
      <c r="K750" s="81">
        <v>0.55</v>
      </c>
      <c r="L750" s="81"/>
      <c r="M750" s="81"/>
      <c r="N750" s="81"/>
      <c r="O750" s="81">
        <f t="shared" si="148"/>
        <v>0</v>
      </c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</row>
    <row r="751" spans="1:34" ht="12.75">
      <c r="A751" s="71" t="s">
        <v>31</v>
      </c>
      <c r="B751" s="24" t="s">
        <v>256</v>
      </c>
      <c r="C751" s="309" t="s">
        <v>17</v>
      </c>
      <c r="D751" s="79">
        <f t="shared" si="146"/>
        <v>0.01</v>
      </c>
      <c r="E751" s="81"/>
      <c r="F751" s="81"/>
      <c r="G751" s="81"/>
      <c r="H751" s="81"/>
      <c r="I751" s="81"/>
      <c r="J751" s="81">
        <f t="shared" si="147"/>
        <v>0.01</v>
      </c>
      <c r="K751" s="81">
        <v>0.01</v>
      </c>
      <c r="L751" s="81"/>
      <c r="M751" s="81"/>
      <c r="N751" s="81"/>
      <c r="O751" s="81">
        <f t="shared" si="148"/>
        <v>0</v>
      </c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</row>
    <row r="752" spans="1:34" ht="12.75">
      <c r="A752" s="71"/>
      <c r="B752" s="24"/>
      <c r="C752" s="310" t="s">
        <v>11</v>
      </c>
      <c r="D752" s="79">
        <f t="shared" si="146"/>
        <v>1.1</v>
      </c>
      <c r="E752" s="81"/>
      <c r="F752" s="81"/>
      <c r="G752" s="81"/>
      <c r="H752" s="81"/>
      <c r="I752" s="81"/>
      <c r="J752" s="81">
        <f t="shared" si="147"/>
        <v>1.1</v>
      </c>
      <c r="K752" s="81">
        <v>1.1</v>
      </c>
      <c r="L752" s="81"/>
      <c r="M752" s="81"/>
      <c r="N752" s="81"/>
      <c r="O752" s="81">
        <f t="shared" si="148"/>
        <v>0</v>
      </c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</row>
    <row r="753" spans="1:34" ht="12.75">
      <c r="A753" s="71" t="s">
        <v>32</v>
      </c>
      <c r="B753" s="24" t="s">
        <v>356</v>
      </c>
      <c r="C753" s="309" t="s">
        <v>17</v>
      </c>
      <c r="D753" s="79">
        <f t="shared" si="146"/>
        <v>0.005</v>
      </c>
      <c r="E753" s="81"/>
      <c r="F753" s="81"/>
      <c r="G753" s="81"/>
      <c r="H753" s="81"/>
      <c r="I753" s="81"/>
      <c r="J753" s="81">
        <f t="shared" si="147"/>
        <v>0</v>
      </c>
      <c r="K753" s="81"/>
      <c r="L753" s="81"/>
      <c r="M753" s="81"/>
      <c r="N753" s="81"/>
      <c r="O753" s="81">
        <f t="shared" si="148"/>
        <v>0.005</v>
      </c>
      <c r="P753" s="81">
        <v>0.005</v>
      </c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</row>
    <row r="754" spans="1:34" ht="12.75">
      <c r="A754" s="71"/>
      <c r="B754" s="24"/>
      <c r="C754" s="310" t="s">
        <v>11</v>
      </c>
      <c r="D754" s="79">
        <f t="shared" si="146"/>
        <v>0.55</v>
      </c>
      <c r="E754" s="81"/>
      <c r="F754" s="81"/>
      <c r="G754" s="81"/>
      <c r="H754" s="81"/>
      <c r="I754" s="81"/>
      <c r="J754" s="81">
        <f t="shared" si="147"/>
        <v>0</v>
      </c>
      <c r="K754" s="81"/>
      <c r="L754" s="81"/>
      <c r="M754" s="81"/>
      <c r="N754" s="81"/>
      <c r="O754" s="81">
        <f t="shared" si="148"/>
        <v>0.55</v>
      </c>
      <c r="P754" s="81">
        <v>0.55</v>
      </c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</row>
    <row r="755" spans="1:34" ht="12.75">
      <c r="A755" s="71" t="s">
        <v>33</v>
      </c>
      <c r="B755" s="24" t="s">
        <v>267</v>
      </c>
      <c r="C755" s="309" t="s">
        <v>17</v>
      </c>
      <c r="D755" s="79">
        <f t="shared" si="146"/>
        <v>0.01</v>
      </c>
      <c r="E755" s="81"/>
      <c r="F755" s="81"/>
      <c r="G755" s="81"/>
      <c r="H755" s="81"/>
      <c r="I755" s="81"/>
      <c r="J755" s="81">
        <f t="shared" si="147"/>
        <v>0.01</v>
      </c>
      <c r="K755" s="81">
        <v>0.01</v>
      </c>
      <c r="L755" s="81"/>
      <c r="M755" s="81"/>
      <c r="N755" s="81"/>
      <c r="O755" s="81">
        <f t="shared" si="148"/>
        <v>0</v>
      </c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</row>
    <row r="756" spans="1:34" ht="12.75">
      <c r="A756" s="71"/>
      <c r="B756" s="24"/>
      <c r="C756" s="310" t="s">
        <v>11</v>
      </c>
      <c r="D756" s="79">
        <f t="shared" si="146"/>
        <v>1.1</v>
      </c>
      <c r="E756" s="81"/>
      <c r="F756" s="81"/>
      <c r="G756" s="81"/>
      <c r="H756" s="81"/>
      <c r="I756" s="81"/>
      <c r="J756" s="81">
        <f t="shared" si="147"/>
        <v>1.1</v>
      </c>
      <c r="K756" s="81">
        <v>1.1</v>
      </c>
      <c r="L756" s="81"/>
      <c r="M756" s="81"/>
      <c r="N756" s="81"/>
      <c r="O756" s="81">
        <f t="shared" si="148"/>
        <v>0</v>
      </c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</row>
    <row r="757" spans="1:34" ht="12.75">
      <c r="A757" s="71" t="s">
        <v>34</v>
      </c>
      <c r="B757" s="24" t="s">
        <v>371</v>
      </c>
      <c r="C757" s="309" t="s">
        <v>17</v>
      </c>
      <c r="D757" s="79">
        <f t="shared" si="146"/>
        <v>0.005</v>
      </c>
      <c r="E757" s="81"/>
      <c r="F757" s="81"/>
      <c r="G757" s="81"/>
      <c r="H757" s="81"/>
      <c r="I757" s="81"/>
      <c r="J757" s="81">
        <f t="shared" si="147"/>
        <v>0.005</v>
      </c>
      <c r="K757" s="81">
        <v>0.005</v>
      </c>
      <c r="L757" s="81"/>
      <c r="M757" s="81"/>
      <c r="N757" s="81"/>
      <c r="O757" s="81">
        <f t="shared" si="148"/>
        <v>0</v>
      </c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</row>
    <row r="758" spans="1:34" ht="12.75">
      <c r="A758" s="71"/>
      <c r="B758" s="24"/>
      <c r="C758" s="310" t="s">
        <v>11</v>
      </c>
      <c r="D758" s="79">
        <f t="shared" si="146"/>
        <v>0.55</v>
      </c>
      <c r="E758" s="81"/>
      <c r="F758" s="81"/>
      <c r="G758" s="81"/>
      <c r="H758" s="81"/>
      <c r="I758" s="81"/>
      <c r="J758" s="81">
        <f t="shared" si="147"/>
        <v>0.55</v>
      </c>
      <c r="K758" s="81">
        <v>0.55</v>
      </c>
      <c r="L758" s="81"/>
      <c r="M758" s="81"/>
      <c r="N758" s="81"/>
      <c r="O758" s="81">
        <f t="shared" si="148"/>
        <v>0</v>
      </c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</row>
    <row r="759" spans="1:34" ht="12.75">
      <c r="A759" s="71" t="s">
        <v>35</v>
      </c>
      <c r="B759" s="24" t="s">
        <v>272</v>
      </c>
      <c r="C759" s="309" t="s">
        <v>17</v>
      </c>
      <c r="D759" s="79">
        <f t="shared" si="146"/>
        <v>0.005</v>
      </c>
      <c r="E759" s="81"/>
      <c r="F759" s="81"/>
      <c r="G759" s="81"/>
      <c r="H759" s="81"/>
      <c r="I759" s="81"/>
      <c r="J759" s="81">
        <f t="shared" si="147"/>
        <v>0.005</v>
      </c>
      <c r="K759" s="81">
        <v>0.005</v>
      </c>
      <c r="L759" s="81"/>
      <c r="M759" s="81"/>
      <c r="N759" s="81"/>
      <c r="O759" s="81">
        <f t="shared" si="148"/>
        <v>0</v>
      </c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</row>
    <row r="760" spans="1:34" ht="12.75">
      <c r="A760" s="71"/>
      <c r="B760" s="24"/>
      <c r="C760" s="310" t="s">
        <v>11</v>
      </c>
      <c r="D760" s="79">
        <f t="shared" si="146"/>
        <v>0.55</v>
      </c>
      <c r="E760" s="81"/>
      <c r="F760" s="81"/>
      <c r="G760" s="81"/>
      <c r="H760" s="81"/>
      <c r="I760" s="81"/>
      <c r="J760" s="81">
        <f t="shared" si="147"/>
        <v>0.55</v>
      </c>
      <c r="K760" s="81">
        <v>0.55</v>
      </c>
      <c r="L760" s="81"/>
      <c r="M760" s="81"/>
      <c r="N760" s="81"/>
      <c r="O760" s="81">
        <f t="shared" si="148"/>
        <v>0</v>
      </c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</row>
    <row r="761" spans="1:34" ht="12.75">
      <c r="A761" s="71" t="s">
        <v>47</v>
      </c>
      <c r="B761" s="24" t="s">
        <v>377</v>
      </c>
      <c r="C761" s="309" t="s">
        <v>17</v>
      </c>
      <c r="D761" s="79">
        <f t="shared" si="146"/>
        <v>0.01</v>
      </c>
      <c r="E761" s="81"/>
      <c r="F761" s="81"/>
      <c r="G761" s="81"/>
      <c r="H761" s="81"/>
      <c r="I761" s="81"/>
      <c r="J761" s="81">
        <f t="shared" si="147"/>
        <v>0.01</v>
      </c>
      <c r="K761" s="81">
        <v>0.01</v>
      </c>
      <c r="L761" s="81"/>
      <c r="M761" s="81"/>
      <c r="N761" s="81"/>
      <c r="O761" s="81">
        <f t="shared" si="148"/>
        <v>0</v>
      </c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</row>
    <row r="762" spans="1:34" ht="12.75">
      <c r="A762" s="71"/>
      <c r="B762" s="24"/>
      <c r="C762" s="310" t="s">
        <v>11</v>
      </c>
      <c r="D762" s="79">
        <f t="shared" si="146"/>
        <v>1.1</v>
      </c>
      <c r="E762" s="81"/>
      <c r="F762" s="81"/>
      <c r="G762" s="81"/>
      <c r="H762" s="81"/>
      <c r="I762" s="81"/>
      <c r="J762" s="81">
        <f t="shared" si="147"/>
        <v>1.1</v>
      </c>
      <c r="K762" s="81">
        <v>1.1</v>
      </c>
      <c r="L762" s="81"/>
      <c r="M762" s="81"/>
      <c r="N762" s="81"/>
      <c r="O762" s="81">
        <f t="shared" si="148"/>
        <v>0</v>
      </c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</row>
    <row r="763" spans="1:34" ht="12.75">
      <c r="A763" s="71" t="s">
        <v>129</v>
      </c>
      <c r="B763" s="24" t="s">
        <v>383</v>
      </c>
      <c r="C763" s="309" t="s">
        <v>17</v>
      </c>
      <c r="D763" s="79">
        <f t="shared" si="146"/>
        <v>0.005</v>
      </c>
      <c r="E763" s="81"/>
      <c r="F763" s="81"/>
      <c r="G763" s="81"/>
      <c r="H763" s="81"/>
      <c r="I763" s="81"/>
      <c r="J763" s="81">
        <f t="shared" si="147"/>
        <v>0.005</v>
      </c>
      <c r="K763" s="81">
        <v>0.005</v>
      </c>
      <c r="L763" s="81"/>
      <c r="M763" s="81"/>
      <c r="N763" s="81"/>
      <c r="O763" s="81">
        <f t="shared" si="148"/>
        <v>0</v>
      </c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</row>
    <row r="764" spans="1:34" ht="12.75">
      <c r="A764" s="71"/>
      <c r="B764" s="24"/>
      <c r="C764" s="310" t="s">
        <v>11</v>
      </c>
      <c r="D764" s="79">
        <f t="shared" si="146"/>
        <v>0.55</v>
      </c>
      <c r="E764" s="81"/>
      <c r="F764" s="81"/>
      <c r="G764" s="81"/>
      <c r="H764" s="81"/>
      <c r="I764" s="81"/>
      <c r="J764" s="81">
        <f t="shared" si="147"/>
        <v>0.55</v>
      </c>
      <c r="K764" s="81">
        <v>0.55</v>
      </c>
      <c r="L764" s="81"/>
      <c r="M764" s="81"/>
      <c r="N764" s="81"/>
      <c r="O764" s="81">
        <f t="shared" si="148"/>
        <v>0</v>
      </c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</row>
    <row r="765" spans="1:34" ht="12.75">
      <c r="A765" s="71" t="s">
        <v>36</v>
      </c>
      <c r="B765" s="24" t="s">
        <v>369</v>
      </c>
      <c r="C765" s="309" t="s">
        <v>17</v>
      </c>
      <c r="D765" s="79">
        <f t="shared" si="146"/>
        <v>0.01</v>
      </c>
      <c r="E765" s="81"/>
      <c r="F765" s="81"/>
      <c r="G765" s="81"/>
      <c r="H765" s="81"/>
      <c r="I765" s="81"/>
      <c r="J765" s="81">
        <f t="shared" si="147"/>
        <v>0.01</v>
      </c>
      <c r="K765" s="81">
        <v>0.01</v>
      </c>
      <c r="L765" s="81"/>
      <c r="M765" s="81"/>
      <c r="N765" s="81"/>
      <c r="O765" s="81">
        <f t="shared" si="148"/>
        <v>0</v>
      </c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</row>
    <row r="766" spans="1:34" ht="12.75">
      <c r="A766" s="71"/>
      <c r="B766" s="24"/>
      <c r="C766" s="310" t="s">
        <v>11</v>
      </c>
      <c r="D766" s="79">
        <f t="shared" si="146"/>
        <v>1.1</v>
      </c>
      <c r="E766" s="81"/>
      <c r="F766" s="81"/>
      <c r="G766" s="81"/>
      <c r="H766" s="81"/>
      <c r="I766" s="81"/>
      <c r="J766" s="81">
        <f t="shared" si="147"/>
        <v>1.1</v>
      </c>
      <c r="K766" s="81">
        <v>1.1</v>
      </c>
      <c r="L766" s="81"/>
      <c r="M766" s="81"/>
      <c r="N766" s="81"/>
      <c r="O766" s="81">
        <f t="shared" si="148"/>
        <v>0</v>
      </c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</row>
    <row r="767" spans="1:34" ht="12.75">
      <c r="A767" s="71" t="s">
        <v>38</v>
      </c>
      <c r="B767" s="24" t="s">
        <v>368</v>
      </c>
      <c r="C767" s="309" t="s">
        <v>17</v>
      </c>
      <c r="D767" s="79">
        <f t="shared" si="146"/>
        <v>0.01</v>
      </c>
      <c r="E767" s="81"/>
      <c r="F767" s="81"/>
      <c r="G767" s="81"/>
      <c r="H767" s="81"/>
      <c r="I767" s="81"/>
      <c r="J767" s="81">
        <f t="shared" si="147"/>
        <v>0.01</v>
      </c>
      <c r="K767" s="81">
        <v>0.01</v>
      </c>
      <c r="L767" s="81"/>
      <c r="M767" s="81"/>
      <c r="N767" s="81"/>
      <c r="O767" s="81">
        <f t="shared" si="148"/>
        <v>0</v>
      </c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</row>
    <row r="768" spans="1:34" ht="12.75">
      <c r="A768" s="71"/>
      <c r="B768" s="24"/>
      <c r="C768" s="310" t="s">
        <v>11</v>
      </c>
      <c r="D768" s="79">
        <f t="shared" si="146"/>
        <v>1.1</v>
      </c>
      <c r="E768" s="81"/>
      <c r="F768" s="81"/>
      <c r="G768" s="81"/>
      <c r="H768" s="81"/>
      <c r="I768" s="81"/>
      <c r="J768" s="81">
        <f t="shared" si="147"/>
        <v>1.1</v>
      </c>
      <c r="K768" s="81">
        <v>1.1</v>
      </c>
      <c r="L768" s="81"/>
      <c r="M768" s="81"/>
      <c r="N768" s="81"/>
      <c r="O768" s="81">
        <f t="shared" si="148"/>
        <v>0</v>
      </c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</row>
    <row r="769" spans="1:34" ht="12.75">
      <c r="A769" s="71" t="s">
        <v>131</v>
      </c>
      <c r="B769" s="24" t="s">
        <v>384</v>
      </c>
      <c r="C769" s="309" t="s">
        <v>17</v>
      </c>
      <c r="D769" s="79">
        <f t="shared" si="146"/>
        <v>0.005</v>
      </c>
      <c r="E769" s="81"/>
      <c r="F769" s="81"/>
      <c r="G769" s="81"/>
      <c r="H769" s="81"/>
      <c r="I769" s="81"/>
      <c r="J769" s="81">
        <f t="shared" si="147"/>
        <v>0</v>
      </c>
      <c r="K769" s="81"/>
      <c r="L769" s="81"/>
      <c r="M769" s="81"/>
      <c r="N769" s="81"/>
      <c r="O769" s="81">
        <f t="shared" si="148"/>
        <v>0.005</v>
      </c>
      <c r="P769" s="81">
        <v>0.005</v>
      </c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</row>
    <row r="770" spans="1:34" ht="12.75">
      <c r="A770" s="71"/>
      <c r="B770" s="24"/>
      <c r="C770" s="310" t="s">
        <v>11</v>
      </c>
      <c r="D770" s="79">
        <f t="shared" si="146"/>
        <v>0.55</v>
      </c>
      <c r="E770" s="81">
        <f aca="true" t="shared" si="190" ref="E770:E775">F770+G770</f>
        <v>0</v>
      </c>
      <c r="F770" s="81"/>
      <c r="G770" s="81"/>
      <c r="H770" s="81"/>
      <c r="I770" s="81"/>
      <c r="J770" s="81">
        <f t="shared" si="147"/>
        <v>0</v>
      </c>
      <c r="K770" s="81"/>
      <c r="L770" s="81"/>
      <c r="M770" s="81"/>
      <c r="N770" s="81"/>
      <c r="O770" s="81">
        <f t="shared" si="148"/>
        <v>0.55</v>
      </c>
      <c r="P770" s="81">
        <v>0.55</v>
      </c>
      <c r="Q770" s="81"/>
      <c r="R770" s="81">
        <f aca="true" t="shared" si="191" ref="R770:R775">S770</f>
        <v>0</v>
      </c>
      <c r="S770" s="81"/>
      <c r="T770" s="81"/>
      <c r="U770" s="81">
        <f aca="true" t="shared" si="192" ref="U770:U775">V770</f>
        <v>0</v>
      </c>
      <c r="V770" s="81"/>
      <c r="W770" s="81"/>
      <c r="X770" s="81">
        <f aca="true" t="shared" si="193" ref="X770:X775">Y770+Z770</f>
        <v>0</v>
      </c>
      <c r="Y770" s="81"/>
      <c r="Z770" s="81"/>
      <c r="AA770" s="81"/>
      <c r="AB770" s="81"/>
      <c r="AC770" s="81">
        <f aca="true" t="shared" si="194" ref="AC770:AC775">AD770</f>
        <v>0</v>
      </c>
      <c r="AD770" s="81"/>
      <c r="AE770" s="81"/>
      <c r="AF770" s="81">
        <f aca="true" t="shared" si="195" ref="AF770:AF775">AG770</f>
        <v>0</v>
      </c>
      <c r="AG770" s="81"/>
      <c r="AH770" s="81"/>
    </row>
    <row r="771" spans="1:34" ht="12.75">
      <c r="A771" s="71" t="s">
        <v>179</v>
      </c>
      <c r="B771" s="24" t="s">
        <v>385</v>
      </c>
      <c r="C771" s="309" t="s">
        <v>17</v>
      </c>
      <c r="D771" s="79">
        <f t="shared" si="146"/>
        <v>0.005</v>
      </c>
      <c r="E771" s="81">
        <f t="shared" si="190"/>
        <v>0</v>
      </c>
      <c r="F771" s="81"/>
      <c r="G771" s="81"/>
      <c r="H771" s="81"/>
      <c r="I771" s="81"/>
      <c r="J771" s="81">
        <f t="shared" si="147"/>
        <v>0</v>
      </c>
      <c r="K771" s="81"/>
      <c r="L771" s="81"/>
      <c r="M771" s="81"/>
      <c r="N771" s="81"/>
      <c r="O771" s="81">
        <f t="shared" si="148"/>
        <v>0.005</v>
      </c>
      <c r="P771" s="81">
        <v>0.005</v>
      </c>
      <c r="Q771" s="81"/>
      <c r="R771" s="81">
        <f t="shared" si="191"/>
        <v>0</v>
      </c>
      <c r="S771" s="81"/>
      <c r="T771" s="81"/>
      <c r="U771" s="81">
        <f t="shared" si="192"/>
        <v>0</v>
      </c>
      <c r="V771" s="81"/>
      <c r="W771" s="81"/>
      <c r="X771" s="81">
        <f t="shared" si="193"/>
        <v>0</v>
      </c>
      <c r="Y771" s="81"/>
      <c r="Z771" s="81"/>
      <c r="AA771" s="81"/>
      <c r="AB771" s="81"/>
      <c r="AC771" s="81">
        <f t="shared" si="194"/>
        <v>0</v>
      </c>
      <c r="AD771" s="81"/>
      <c r="AE771" s="81"/>
      <c r="AF771" s="81">
        <f t="shared" si="195"/>
        <v>0</v>
      </c>
      <c r="AG771" s="81"/>
      <c r="AH771" s="81"/>
    </row>
    <row r="772" spans="1:34" ht="12.75">
      <c r="A772" s="71"/>
      <c r="B772" s="24"/>
      <c r="C772" s="310" t="s">
        <v>11</v>
      </c>
      <c r="D772" s="79">
        <f t="shared" si="146"/>
        <v>0.55</v>
      </c>
      <c r="E772" s="81">
        <f t="shared" si="190"/>
        <v>0</v>
      </c>
      <c r="F772" s="81"/>
      <c r="G772" s="81"/>
      <c r="H772" s="81"/>
      <c r="I772" s="81"/>
      <c r="J772" s="81">
        <f t="shared" si="147"/>
        <v>0</v>
      </c>
      <c r="K772" s="81"/>
      <c r="L772" s="81"/>
      <c r="M772" s="81"/>
      <c r="N772" s="81"/>
      <c r="O772" s="81">
        <f t="shared" si="148"/>
        <v>0.55</v>
      </c>
      <c r="P772" s="81">
        <v>0.55</v>
      </c>
      <c r="Q772" s="81"/>
      <c r="R772" s="81">
        <f t="shared" si="191"/>
        <v>0</v>
      </c>
      <c r="S772" s="81"/>
      <c r="T772" s="81"/>
      <c r="U772" s="81">
        <f t="shared" si="192"/>
        <v>0</v>
      </c>
      <c r="V772" s="81"/>
      <c r="W772" s="81"/>
      <c r="X772" s="81">
        <f t="shared" si="193"/>
        <v>0</v>
      </c>
      <c r="Y772" s="81"/>
      <c r="Z772" s="81"/>
      <c r="AA772" s="81"/>
      <c r="AB772" s="81"/>
      <c r="AC772" s="81">
        <f t="shared" si="194"/>
        <v>0</v>
      </c>
      <c r="AD772" s="81"/>
      <c r="AE772" s="81"/>
      <c r="AF772" s="81">
        <f t="shared" si="195"/>
        <v>0</v>
      </c>
      <c r="AG772" s="81"/>
      <c r="AH772" s="81"/>
    </row>
    <row r="773" spans="1:34" ht="12.75">
      <c r="A773" s="71" t="s">
        <v>148</v>
      </c>
      <c r="B773" s="24" t="s">
        <v>342</v>
      </c>
      <c r="C773" s="309" t="s">
        <v>17</v>
      </c>
      <c r="D773" s="79">
        <f t="shared" si="146"/>
        <v>0.01</v>
      </c>
      <c r="E773" s="81">
        <f t="shared" si="190"/>
        <v>0</v>
      </c>
      <c r="F773" s="81"/>
      <c r="G773" s="81"/>
      <c r="H773" s="81"/>
      <c r="I773" s="81"/>
      <c r="J773" s="81">
        <f t="shared" si="147"/>
        <v>0.01</v>
      </c>
      <c r="K773" s="81">
        <v>0.01</v>
      </c>
      <c r="L773" s="81"/>
      <c r="M773" s="81"/>
      <c r="N773" s="81"/>
      <c r="O773" s="81">
        <f t="shared" si="148"/>
        <v>0</v>
      </c>
      <c r="P773" s="81"/>
      <c r="Q773" s="81"/>
      <c r="R773" s="81">
        <f t="shared" si="191"/>
        <v>0</v>
      </c>
      <c r="S773" s="81"/>
      <c r="T773" s="81"/>
      <c r="U773" s="81">
        <f t="shared" si="192"/>
        <v>0</v>
      </c>
      <c r="V773" s="81"/>
      <c r="W773" s="81"/>
      <c r="X773" s="81">
        <f t="shared" si="193"/>
        <v>0</v>
      </c>
      <c r="Y773" s="81"/>
      <c r="Z773" s="81"/>
      <c r="AA773" s="81"/>
      <c r="AB773" s="81"/>
      <c r="AC773" s="81">
        <f t="shared" si="194"/>
        <v>0</v>
      </c>
      <c r="AD773" s="81"/>
      <c r="AE773" s="81"/>
      <c r="AF773" s="81">
        <f t="shared" si="195"/>
        <v>0</v>
      </c>
      <c r="AG773" s="81"/>
      <c r="AH773" s="81"/>
    </row>
    <row r="774" spans="1:34" ht="12.75">
      <c r="A774" s="71"/>
      <c r="B774" s="24"/>
      <c r="C774" s="310" t="s">
        <v>11</v>
      </c>
      <c r="D774" s="79">
        <f t="shared" si="146"/>
        <v>1.1</v>
      </c>
      <c r="E774" s="81">
        <f t="shared" si="190"/>
        <v>0</v>
      </c>
      <c r="F774" s="81"/>
      <c r="G774" s="81"/>
      <c r="H774" s="81"/>
      <c r="I774" s="81"/>
      <c r="J774" s="81">
        <f t="shared" si="147"/>
        <v>1.1</v>
      </c>
      <c r="K774" s="81">
        <v>1.1</v>
      </c>
      <c r="L774" s="81"/>
      <c r="M774" s="81"/>
      <c r="N774" s="81"/>
      <c r="O774" s="81">
        <f t="shared" si="148"/>
        <v>0</v>
      </c>
      <c r="P774" s="81"/>
      <c r="Q774" s="81"/>
      <c r="R774" s="81">
        <f t="shared" si="191"/>
        <v>0</v>
      </c>
      <c r="S774" s="81"/>
      <c r="T774" s="81"/>
      <c r="U774" s="81">
        <f t="shared" si="192"/>
        <v>0</v>
      </c>
      <c r="V774" s="81"/>
      <c r="W774" s="81"/>
      <c r="X774" s="81">
        <f t="shared" si="193"/>
        <v>0</v>
      </c>
      <c r="Y774" s="81"/>
      <c r="Z774" s="81"/>
      <c r="AA774" s="81"/>
      <c r="AB774" s="81"/>
      <c r="AC774" s="81">
        <f t="shared" si="194"/>
        <v>0</v>
      </c>
      <c r="AD774" s="81"/>
      <c r="AE774" s="81"/>
      <c r="AF774" s="81">
        <f t="shared" si="195"/>
        <v>0</v>
      </c>
      <c r="AG774" s="81"/>
      <c r="AH774" s="81"/>
    </row>
    <row r="775" spans="1:34" ht="12.75">
      <c r="A775" s="71" t="s">
        <v>90</v>
      </c>
      <c r="B775" s="24" t="s">
        <v>364</v>
      </c>
      <c r="C775" s="309" t="s">
        <v>17</v>
      </c>
      <c r="D775" s="79">
        <f t="shared" si="146"/>
        <v>0.005</v>
      </c>
      <c r="E775" s="81">
        <f t="shared" si="190"/>
        <v>0</v>
      </c>
      <c r="F775" s="81"/>
      <c r="G775" s="81"/>
      <c r="H775" s="81"/>
      <c r="I775" s="81"/>
      <c r="J775" s="81">
        <f t="shared" si="147"/>
        <v>0.005</v>
      </c>
      <c r="K775" s="81">
        <v>0.005</v>
      </c>
      <c r="L775" s="81"/>
      <c r="M775" s="81"/>
      <c r="N775" s="81"/>
      <c r="O775" s="81">
        <f t="shared" si="148"/>
        <v>0</v>
      </c>
      <c r="P775" s="81"/>
      <c r="Q775" s="81"/>
      <c r="R775" s="81">
        <f t="shared" si="191"/>
        <v>0</v>
      </c>
      <c r="S775" s="81"/>
      <c r="T775" s="81"/>
      <c r="U775" s="81">
        <f t="shared" si="192"/>
        <v>0</v>
      </c>
      <c r="V775" s="81"/>
      <c r="W775" s="81"/>
      <c r="X775" s="81">
        <f t="shared" si="193"/>
        <v>0</v>
      </c>
      <c r="Y775" s="81"/>
      <c r="Z775" s="81"/>
      <c r="AA775" s="81"/>
      <c r="AB775" s="81"/>
      <c r="AC775" s="81">
        <f t="shared" si="194"/>
        <v>0</v>
      </c>
      <c r="AD775" s="81"/>
      <c r="AE775" s="81"/>
      <c r="AF775" s="81">
        <f t="shared" si="195"/>
        <v>0</v>
      </c>
      <c r="AG775" s="81"/>
      <c r="AH775" s="81"/>
    </row>
    <row r="776" spans="1:34" ht="12.75">
      <c r="A776" s="71"/>
      <c r="B776" s="24"/>
      <c r="C776" s="310" t="s">
        <v>11</v>
      </c>
      <c r="D776" s="79">
        <f t="shared" si="146"/>
        <v>0.55</v>
      </c>
      <c r="E776" s="81"/>
      <c r="F776" s="81"/>
      <c r="G776" s="81"/>
      <c r="H776" s="81"/>
      <c r="I776" s="81"/>
      <c r="J776" s="81">
        <f t="shared" si="147"/>
        <v>0.55</v>
      </c>
      <c r="K776" s="81">
        <v>0.55</v>
      </c>
      <c r="L776" s="81"/>
      <c r="M776" s="81"/>
      <c r="N776" s="81"/>
      <c r="O776" s="81">
        <f t="shared" si="148"/>
        <v>0</v>
      </c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</row>
    <row r="777" spans="1:34" ht="12.75">
      <c r="A777" s="71" t="s">
        <v>91</v>
      </c>
      <c r="B777" s="24" t="s">
        <v>275</v>
      </c>
      <c r="C777" s="309" t="s">
        <v>17</v>
      </c>
      <c r="D777" s="79">
        <f t="shared" si="146"/>
        <v>0.01</v>
      </c>
      <c r="E777" s="81"/>
      <c r="F777" s="81"/>
      <c r="G777" s="81"/>
      <c r="H777" s="81"/>
      <c r="I777" s="81"/>
      <c r="J777" s="81">
        <f t="shared" si="147"/>
        <v>0.01</v>
      </c>
      <c r="K777" s="81">
        <v>0.01</v>
      </c>
      <c r="L777" s="81"/>
      <c r="M777" s="81"/>
      <c r="N777" s="81"/>
      <c r="O777" s="81">
        <f t="shared" si="148"/>
        <v>0</v>
      </c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</row>
    <row r="778" spans="1:34" ht="12.75">
      <c r="A778" s="71"/>
      <c r="B778" s="24"/>
      <c r="C778" s="310" t="s">
        <v>11</v>
      </c>
      <c r="D778" s="79">
        <f t="shared" si="146"/>
        <v>1.1</v>
      </c>
      <c r="E778" s="81"/>
      <c r="F778" s="81"/>
      <c r="G778" s="81"/>
      <c r="H778" s="81"/>
      <c r="I778" s="81"/>
      <c r="J778" s="81">
        <f t="shared" si="147"/>
        <v>1.1</v>
      </c>
      <c r="K778" s="81">
        <v>1.1</v>
      </c>
      <c r="L778" s="81"/>
      <c r="M778" s="81"/>
      <c r="N778" s="81"/>
      <c r="O778" s="81">
        <f t="shared" si="148"/>
        <v>0</v>
      </c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</row>
    <row r="779" spans="1:34" ht="12.75">
      <c r="A779" s="71" t="s">
        <v>44</v>
      </c>
      <c r="B779" s="24" t="s">
        <v>276</v>
      </c>
      <c r="C779" s="309" t="s">
        <v>17</v>
      </c>
      <c r="D779" s="79">
        <f t="shared" si="146"/>
        <v>0.005</v>
      </c>
      <c r="E779" s="81"/>
      <c r="F779" s="81"/>
      <c r="G779" s="81"/>
      <c r="H779" s="81"/>
      <c r="I779" s="81"/>
      <c r="J779" s="81">
        <f t="shared" si="147"/>
        <v>0.005</v>
      </c>
      <c r="K779" s="81">
        <v>0.005</v>
      </c>
      <c r="L779" s="81"/>
      <c r="M779" s="81"/>
      <c r="N779" s="81"/>
      <c r="O779" s="81">
        <f t="shared" si="148"/>
        <v>0</v>
      </c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</row>
    <row r="780" spans="1:34" ht="12.75">
      <c r="A780" s="71"/>
      <c r="B780" s="24"/>
      <c r="C780" s="310" t="s">
        <v>11</v>
      </c>
      <c r="D780" s="79">
        <f t="shared" si="146"/>
        <v>0.55</v>
      </c>
      <c r="E780" s="81"/>
      <c r="F780" s="81"/>
      <c r="G780" s="81"/>
      <c r="H780" s="81"/>
      <c r="I780" s="81"/>
      <c r="J780" s="81">
        <f t="shared" si="147"/>
        <v>0.55</v>
      </c>
      <c r="K780" s="81">
        <v>0.55</v>
      </c>
      <c r="L780" s="81"/>
      <c r="M780" s="81"/>
      <c r="N780" s="81"/>
      <c r="O780" s="81">
        <f t="shared" si="148"/>
        <v>0</v>
      </c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</row>
    <row r="781" spans="1:34" ht="12.75">
      <c r="A781" s="71" t="s">
        <v>132</v>
      </c>
      <c r="B781" s="24" t="s">
        <v>373</v>
      </c>
      <c r="C781" s="309" t="s">
        <v>17</v>
      </c>
      <c r="D781" s="79">
        <f t="shared" si="146"/>
        <v>0.005</v>
      </c>
      <c r="E781" s="81"/>
      <c r="F781" s="81"/>
      <c r="G781" s="81"/>
      <c r="H781" s="81"/>
      <c r="I781" s="81"/>
      <c r="J781" s="81">
        <f t="shared" si="147"/>
        <v>0.005</v>
      </c>
      <c r="K781" s="81">
        <v>0.005</v>
      </c>
      <c r="L781" s="81"/>
      <c r="M781" s="81"/>
      <c r="N781" s="81"/>
      <c r="O781" s="81">
        <f t="shared" si="148"/>
        <v>0</v>
      </c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</row>
    <row r="782" spans="1:34" ht="12.75">
      <c r="A782" s="71"/>
      <c r="B782" s="24"/>
      <c r="C782" s="310" t="s">
        <v>11</v>
      </c>
      <c r="D782" s="79">
        <f t="shared" si="146"/>
        <v>0.55</v>
      </c>
      <c r="E782" s="81"/>
      <c r="F782" s="81"/>
      <c r="G782" s="81"/>
      <c r="H782" s="81"/>
      <c r="I782" s="81"/>
      <c r="J782" s="81">
        <f t="shared" si="147"/>
        <v>0.55</v>
      </c>
      <c r="K782" s="81">
        <v>0.55</v>
      </c>
      <c r="L782" s="81"/>
      <c r="M782" s="81"/>
      <c r="N782" s="81"/>
      <c r="O782" s="81">
        <f t="shared" si="148"/>
        <v>0</v>
      </c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</row>
    <row r="783" spans="1:34" ht="12.75">
      <c r="A783" s="71" t="s">
        <v>156</v>
      </c>
      <c r="B783" s="24" t="s">
        <v>279</v>
      </c>
      <c r="C783" s="309" t="s">
        <v>17</v>
      </c>
      <c r="D783" s="79">
        <f t="shared" si="146"/>
        <v>0.005</v>
      </c>
      <c r="E783" s="81"/>
      <c r="F783" s="81"/>
      <c r="G783" s="81"/>
      <c r="H783" s="81"/>
      <c r="I783" s="81"/>
      <c r="J783" s="81">
        <f t="shared" si="147"/>
        <v>0.005</v>
      </c>
      <c r="K783" s="81">
        <v>0.005</v>
      </c>
      <c r="L783" s="81"/>
      <c r="M783" s="81"/>
      <c r="N783" s="81"/>
      <c r="O783" s="81">
        <f t="shared" si="148"/>
        <v>0</v>
      </c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</row>
    <row r="784" spans="1:34" ht="12.75">
      <c r="A784" s="71"/>
      <c r="B784" s="24"/>
      <c r="C784" s="310" t="s">
        <v>11</v>
      </c>
      <c r="D784" s="79">
        <f t="shared" si="146"/>
        <v>0.55</v>
      </c>
      <c r="E784" s="81"/>
      <c r="F784" s="81"/>
      <c r="G784" s="81"/>
      <c r="H784" s="81"/>
      <c r="I784" s="81"/>
      <c r="J784" s="81">
        <f t="shared" si="147"/>
        <v>0.55</v>
      </c>
      <c r="K784" s="81">
        <v>0.55</v>
      </c>
      <c r="L784" s="81"/>
      <c r="M784" s="81"/>
      <c r="N784" s="81"/>
      <c r="O784" s="81">
        <f t="shared" si="148"/>
        <v>0</v>
      </c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</row>
    <row r="785" spans="1:34" ht="12.75">
      <c r="A785" s="71" t="s">
        <v>158</v>
      </c>
      <c r="B785" s="24" t="s">
        <v>281</v>
      </c>
      <c r="C785" s="309" t="s">
        <v>17</v>
      </c>
      <c r="D785" s="79">
        <f t="shared" si="146"/>
        <v>0.01</v>
      </c>
      <c r="E785" s="81"/>
      <c r="F785" s="81"/>
      <c r="G785" s="81"/>
      <c r="H785" s="81"/>
      <c r="I785" s="81"/>
      <c r="J785" s="81">
        <f t="shared" si="147"/>
        <v>0.01</v>
      </c>
      <c r="K785" s="81">
        <v>0.01</v>
      </c>
      <c r="L785" s="81"/>
      <c r="M785" s="81"/>
      <c r="N785" s="81"/>
      <c r="O785" s="81">
        <f t="shared" si="148"/>
        <v>0</v>
      </c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</row>
    <row r="786" spans="1:34" ht="12.75">
      <c r="A786" s="71"/>
      <c r="B786" s="24"/>
      <c r="C786" s="310" t="s">
        <v>11</v>
      </c>
      <c r="D786" s="79">
        <f t="shared" si="146"/>
        <v>1.1</v>
      </c>
      <c r="E786" s="81"/>
      <c r="F786" s="81"/>
      <c r="G786" s="81"/>
      <c r="H786" s="81"/>
      <c r="I786" s="81"/>
      <c r="J786" s="81">
        <f t="shared" si="147"/>
        <v>1.1</v>
      </c>
      <c r="K786" s="81">
        <v>1.1</v>
      </c>
      <c r="L786" s="81"/>
      <c r="M786" s="81"/>
      <c r="N786" s="81"/>
      <c r="O786" s="81">
        <f t="shared" si="148"/>
        <v>0</v>
      </c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</row>
    <row r="787" spans="1:34" ht="12.75">
      <c r="A787" s="71" t="s">
        <v>160</v>
      </c>
      <c r="B787" s="24" t="s">
        <v>284</v>
      </c>
      <c r="C787" s="309" t="s">
        <v>17</v>
      </c>
      <c r="D787" s="79">
        <f t="shared" si="146"/>
        <v>0.005</v>
      </c>
      <c r="E787" s="81"/>
      <c r="F787" s="81"/>
      <c r="G787" s="81"/>
      <c r="H787" s="81"/>
      <c r="I787" s="81"/>
      <c r="J787" s="81">
        <f t="shared" si="147"/>
        <v>0.005</v>
      </c>
      <c r="K787" s="81">
        <v>0.005</v>
      </c>
      <c r="L787" s="81"/>
      <c r="M787" s="81"/>
      <c r="N787" s="81"/>
      <c r="O787" s="81">
        <f t="shared" si="148"/>
        <v>0</v>
      </c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</row>
    <row r="788" spans="1:34" ht="12.75">
      <c r="A788" s="71"/>
      <c r="B788" s="24"/>
      <c r="C788" s="310" t="s">
        <v>11</v>
      </c>
      <c r="D788" s="79">
        <f t="shared" si="146"/>
        <v>0.55</v>
      </c>
      <c r="E788" s="81"/>
      <c r="F788" s="81"/>
      <c r="G788" s="81"/>
      <c r="H788" s="81"/>
      <c r="I788" s="81"/>
      <c r="J788" s="81">
        <f t="shared" si="147"/>
        <v>0.55</v>
      </c>
      <c r="K788" s="81">
        <v>0.55</v>
      </c>
      <c r="L788" s="81"/>
      <c r="M788" s="81"/>
      <c r="N788" s="81"/>
      <c r="O788" s="81">
        <f t="shared" si="148"/>
        <v>0</v>
      </c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</row>
    <row r="789" spans="1:34" ht="12.75">
      <c r="A789" s="71" t="s">
        <v>162</v>
      </c>
      <c r="B789" s="24" t="s">
        <v>386</v>
      </c>
      <c r="C789" s="309" t="s">
        <v>17</v>
      </c>
      <c r="D789" s="79">
        <f t="shared" si="146"/>
        <v>0.005</v>
      </c>
      <c r="E789" s="81"/>
      <c r="F789" s="81"/>
      <c r="G789" s="81"/>
      <c r="H789" s="81"/>
      <c r="I789" s="81"/>
      <c r="J789" s="81">
        <f t="shared" si="147"/>
        <v>0.005</v>
      </c>
      <c r="K789" s="81">
        <v>0.005</v>
      </c>
      <c r="L789" s="81"/>
      <c r="M789" s="81"/>
      <c r="N789" s="81"/>
      <c r="O789" s="81">
        <f t="shared" si="148"/>
        <v>0</v>
      </c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</row>
    <row r="790" spans="1:34" ht="12.75">
      <c r="A790" s="71"/>
      <c r="B790" s="24"/>
      <c r="C790" s="310" t="s">
        <v>11</v>
      </c>
      <c r="D790" s="79">
        <f t="shared" si="146"/>
        <v>0.55</v>
      </c>
      <c r="E790" s="81"/>
      <c r="F790" s="81"/>
      <c r="G790" s="81"/>
      <c r="H790" s="81"/>
      <c r="I790" s="81"/>
      <c r="J790" s="81">
        <f t="shared" si="147"/>
        <v>0.55</v>
      </c>
      <c r="K790" s="81">
        <v>0.55</v>
      </c>
      <c r="L790" s="81"/>
      <c r="M790" s="81"/>
      <c r="N790" s="81"/>
      <c r="O790" s="81">
        <f t="shared" si="148"/>
        <v>0</v>
      </c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</row>
    <row r="791" spans="1:34" ht="12.75">
      <c r="A791" s="71"/>
      <c r="B791" s="24" t="s">
        <v>387</v>
      </c>
      <c r="C791" s="309" t="s">
        <v>17</v>
      </c>
      <c r="D791" s="79">
        <f t="shared" si="146"/>
        <v>0.01</v>
      </c>
      <c r="E791" s="81"/>
      <c r="F791" s="81"/>
      <c r="G791" s="81"/>
      <c r="H791" s="81"/>
      <c r="I791" s="81"/>
      <c r="J791" s="81">
        <f t="shared" si="147"/>
        <v>0.01</v>
      </c>
      <c r="K791" s="81">
        <v>0.01</v>
      </c>
      <c r="L791" s="81"/>
      <c r="M791" s="81"/>
      <c r="N791" s="81"/>
      <c r="O791" s="81">
        <f t="shared" si="148"/>
        <v>0</v>
      </c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</row>
    <row r="792" spans="1:34" ht="12.75">
      <c r="A792" s="71"/>
      <c r="B792" s="24"/>
      <c r="C792" s="310" t="s">
        <v>11</v>
      </c>
      <c r="D792" s="79">
        <f t="shared" si="146"/>
        <v>1.1</v>
      </c>
      <c r="E792" s="81"/>
      <c r="F792" s="81"/>
      <c r="G792" s="81"/>
      <c r="H792" s="81"/>
      <c r="I792" s="81"/>
      <c r="J792" s="81">
        <f t="shared" si="147"/>
        <v>1.1</v>
      </c>
      <c r="K792" s="81">
        <v>1.1</v>
      </c>
      <c r="L792" s="81"/>
      <c r="M792" s="81"/>
      <c r="N792" s="81"/>
      <c r="O792" s="81">
        <f t="shared" si="148"/>
        <v>0</v>
      </c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</row>
    <row r="793" spans="1:34" ht="12.75">
      <c r="A793" s="71"/>
      <c r="B793" s="24"/>
      <c r="C793" s="309" t="s">
        <v>17</v>
      </c>
      <c r="D793" s="79">
        <f t="shared" si="146"/>
        <v>0</v>
      </c>
      <c r="E793" s="81"/>
      <c r="F793" s="81"/>
      <c r="G793" s="81"/>
      <c r="H793" s="81"/>
      <c r="I793" s="81"/>
      <c r="J793" s="81">
        <f t="shared" si="147"/>
        <v>0</v>
      </c>
      <c r="K793" s="81"/>
      <c r="L793" s="81"/>
      <c r="M793" s="81"/>
      <c r="N793" s="81"/>
      <c r="O793" s="81">
        <f t="shared" si="148"/>
        <v>0</v>
      </c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</row>
    <row r="794" spans="1:34" ht="15" customHeight="1">
      <c r="A794" s="71"/>
      <c r="B794" s="24"/>
      <c r="C794" s="310" t="s">
        <v>11</v>
      </c>
      <c r="D794" s="79">
        <f t="shared" si="146"/>
        <v>0</v>
      </c>
      <c r="E794" s="81"/>
      <c r="F794" s="81"/>
      <c r="G794" s="81"/>
      <c r="H794" s="81"/>
      <c r="I794" s="81"/>
      <c r="J794" s="81">
        <f t="shared" si="147"/>
        <v>0</v>
      </c>
      <c r="K794" s="81"/>
      <c r="L794" s="81"/>
      <c r="M794" s="81"/>
      <c r="N794" s="81"/>
      <c r="O794" s="81">
        <f t="shared" si="148"/>
        <v>0</v>
      </c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</row>
    <row r="795" spans="1:34" ht="12.75">
      <c r="A795" s="71"/>
      <c r="B795" s="24"/>
      <c r="C795" s="309" t="s">
        <v>17</v>
      </c>
      <c r="D795" s="79">
        <f t="shared" si="146"/>
        <v>0</v>
      </c>
      <c r="E795" s="81"/>
      <c r="F795" s="81"/>
      <c r="G795" s="81"/>
      <c r="H795" s="81"/>
      <c r="I795" s="81"/>
      <c r="J795" s="81">
        <f t="shared" si="147"/>
        <v>0</v>
      </c>
      <c r="K795" s="81"/>
      <c r="L795" s="81"/>
      <c r="M795" s="81"/>
      <c r="N795" s="81"/>
      <c r="O795" s="81">
        <f t="shared" si="148"/>
        <v>0</v>
      </c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</row>
    <row r="796" spans="1:34" ht="12.75">
      <c r="A796" s="71"/>
      <c r="B796" s="24"/>
      <c r="C796" s="310" t="s">
        <v>11</v>
      </c>
      <c r="D796" s="79">
        <f t="shared" si="146"/>
        <v>0</v>
      </c>
      <c r="E796" s="81"/>
      <c r="F796" s="81"/>
      <c r="G796" s="81"/>
      <c r="H796" s="81"/>
      <c r="I796" s="81"/>
      <c r="J796" s="81">
        <f t="shared" si="147"/>
        <v>0</v>
      </c>
      <c r="K796" s="81"/>
      <c r="L796" s="81"/>
      <c r="M796" s="81"/>
      <c r="N796" s="81"/>
      <c r="O796" s="81">
        <f t="shared" si="148"/>
        <v>0</v>
      </c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</row>
    <row r="797" spans="1:34" ht="12.75">
      <c r="A797" s="71"/>
      <c r="B797" s="24"/>
      <c r="C797" s="309" t="s">
        <v>17</v>
      </c>
      <c r="D797" s="79">
        <f t="shared" si="146"/>
        <v>0</v>
      </c>
      <c r="E797" s="81"/>
      <c r="F797" s="81"/>
      <c r="G797" s="81"/>
      <c r="H797" s="81"/>
      <c r="I797" s="81"/>
      <c r="J797" s="81">
        <f t="shared" si="147"/>
        <v>0</v>
      </c>
      <c r="K797" s="81"/>
      <c r="L797" s="81"/>
      <c r="M797" s="81"/>
      <c r="N797" s="81"/>
      <c r="O797" s="81">
        <f t="shared" si="148"/>
        <v>0</v>
      </c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</row>
    <row r="798" spans="1:34" ht="12.75">
      <c r="A798" s="71"/>
      <c r="B798" s="24"/>
      <c r="C798" s="310" t="s">
        <v>11</v>
      </c>
      <c r="D798" s="79">
        <f t="shared" si="146"/>
        <v>0</v>
      </c>
      <c r="E798" s="81"/>
      <c r="F798" s="81"/>
      <c r="G798" s="81"/>
      <c r="H798" s="81"/>
      <c r="I798" s="81"/>
      <c r="J798" s="81">
        <f t="shared" si="147"/>
        <v>0</v>
      </c>
      <c r="K798" s="81"/>
      <c r="L798" s="81"/>
      <c r="M798" s="81"/>
      <c r="N798" s="81"/>
      <c r="O798" s="81">
        <f t="shared" si="148"/>
        <v>0</v>
      </c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</row>
    <row r="799" spans="1:34" ht="12.75">
      <c r="A799" s="71"/>
      <c r="B799" s="24"/>
      <c r="C799" s="309" t="s">
        <v>17</v>
      </c>
      <c r="D799" s="79">
        <f t="shared" si="146"/>
        <v>0</v>
      </c>
      <c r="E799" s="81"/>
      <c r="F799" s="81"/>
      <c r="G799" s="81"/>
      <c r="H799" s="81"/>
      <c r="I799" s="81"/>
      <c r="J799" s="81">
        <f t="shared" si="147"/>
        <v>0</v>
      </c>
      <c r="K799" s="81"/>
      <c r="L799" s="81"/>
      <c r="M799" s="81"/>
      <c r="N799" s="81"/>
      <c r="O799" s="81">
        <f t="shared" si="148"/>
        <v>0</v>
      </c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</row>
    <row r="800" spans="1:34" ht="12.75">
      <c r="A800" s="71"/>
      <c r="B800" s="24"/>
      <c r="C800" s="310" t="s">
        <v>11</v>
      </c>
      <c r="D800" s="79">
        <f t="shared" si="146"/>
        <v>0</v>
      </c>
      <c r="E800" s="81"/>
      <c r="F800" s="81"/>
      <c r="G800" s="81"/>
      <c r="H800" s="81"/>
      <c r="I800" s="81"/>
      <c r="J800" s="81">
        <f t="shared" si="147"/>
        <v>0</v>
      </c>
      <c r="K800" s="81"/>
      <c r="L800" s="81"/>
      <c r="M800" s="81"/>
      <c r="N800" s="81"/>
      <c r="O800" s="81">
        <f t="shared" si="148"/>
        <v>0</v>
      </c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</row>
    <row r="801" spans="1:34" ht="12.75">
      <c r="A801" s="71"/>
      <c r="B801" s="24"/>
      <c r="C801" s="309" t="s">
        <v>17</v>
      </c>
      <c r="D801" s="79">
        <f t="shared" si="146"/>
        <v>0</v>
      </c>
      <c r="E801" s="81"/>
      <c r="F801" s="81"/>
      <c r="G801" s="81"/>
      <c r="H801" s="81"/>
      <c r="I801" s="81"/>
      <c r="J801" s="81">
        <f t="shared" si="147"/>
        <v>0</v>
      </c>
      <c r="K801" s="81"/>
      <c r="L801" s="81"/>
      <c r="M801" s="81"/>
      <c r="N801" s="81"/>
      <c r="O801" s="81">
        <f t="shared" si="148"/>
        <v>0</v>
      </c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</row>
    <row r="802" spans="1:34" ht="12.75">
      <c r="A802" s="71"/>
      <c r="B802" s="24"/>
      <c r="C802" s="310" t="s">
        <v>11</v>
      </c>
      <c r="D802" s="79">
        <f t="shared" si="146"/>
        <v>0</v>
      </c>
      <c r="E802" s="81">
        <f>F802+G802</f>
        <v>0</v>
      </c>
      <c r="F802" s="81"/>
      <c r="G802" s="81"/>
      <c r="H802" s="81"/>
      <c r="I802" s="81"/>
      <c r="J802" s="81">
        <f t="shared" si="147"/>
        <v>0</v>
      </c>
      <c r="K802" s="81"/>
      <c r="L802" s="81"/>
      <c r="M802" s="81"/>
      <c r="N802" s="81"/>
      <c r="O802" s="81">
        <f t="shared" si="148"/>
        <v>0</v>
      </c>
      <c r="P802" s="81"/>
      <c r="Q802" s="81"/>
      <c r="R802" s="81">
        <f>S802</f>
        <v>0</v>
      </c>
      <c r="S802" s="81"/>
      <c r="T802" s="81"/>
      <c r="U802" s="81">
        <f>V802</f>
        <v>0</v>
      </c>
      <c r="V802" s="81"/>
      <c r="W802" s="81"/>
      <c r="X802" s="81">
        <f>Y802+Z802</f>
        <v>0</v>
      </c>
      <c r="Y802" s="81"/>
      <c r="Z802" s="81"/>
      <c r="AA802" s="81"/>
      <c r="AB802" s="81"/>
      <c r="AC802" s="81">
        <f>AD802</f>
        <v>0</v>
      </c>
      <c r="AD802" s="81"/>
      <c r="AE802" s="81"/>
      <c r="AF802" s="81">
        <f>AG802</f>
        <v>0</v>
      </c>
      <c r="AG802" s="81"/>
      <c r="AH802" s="81"/>
    </row>
    <row r="803" spans="1:34" ht="12.75">
      <c r="A803" s="71"/>
      <c r="B803" s="24"/>
      <c r="C803" s="309" t="s">
        <v>17</v>
      </c>
      <c r="D803" s="79">
        <f t="shared" si="146"/>
        <v>0</v>
      </c>
      <c r="E803" s="81">
        <f>F803+G803</f>
        <v>0</v>
      </c>
      <c r="F803" s="81"/>
      <c r="G803" s="81"/>
      <c r="H803" s="81"/>
      <c r="I803" s="81"/>
      <c r="J803" s="81">
        <f t="shared" si="147"/>
        <v>0</v>
      </c>
      <c r="K803" s="81"/>
      <c r="L803" s="81"/>
      <c r="M803" s="81"/>
      <c r="N803" s="81"/>
      <c r="O803" s="81">
        <f t="shared" si="148"/>
        <v>0</v>
      </c>
      <c r="P803" s="81"/>
      <c r="Q803" s="81"/>
      <c r="R803" s="81">
        <f>S803</f>
        <v>0</v>
      </c>
      <c r="S803" s="81"/>
      <c r="T803" s="81"/>
      <c r="U803" s="81">
        <f>V803</f>
        <v>0</v>
      </c>
      <c r="V803" s="81"/>
      <c r="W803" s="81"/>
      <c r="X803" s="81">
        <f>Y803+Z803</f>
        <v>0</v>
      </c>
      <c r="Y803" s="81"/>
      <c r="Z803" s="81"/>
      <c r="AA803" s="81"/>
      <c r="AB803" s="81"/>
      <c r="AC803" s="81">
        <f>AD803</f>
        <v>0</v>
      </c>
      <c r="AD803" s="81"/>
      <c r="AE803" s="81"/>
      <c r="AF803" s="81">
        <f>AG803</f>
        <v>0</v>
      </c>
      <c r="AG803" s="81"/>
      <c r="AH803" s="81"/>
    </row>
    <row r="804" spans="1:34" ht="12.75">
      <c r="A804" s="71"/>
      <c r="B804" s="24"/>
      <c r="C804" s="310" t="s">
        <v>11</v>
      </c>
      <c r="D804" s="79">
        <f t="shared" si="146"/>
        <v>0</v>
      </c>
      <c r="E804" s="81">
        <f>F804+G804</f>
        <v>0</v>
      </c>
      <c r="F804" s="81"/>
      <c r="G804" s="81"/>
      <c r="H804" s="81"/>
      <c r="I804" s="81"/>
      <c r="J804" s="81">
        <f t="shared" si="147"/>
        <v>0</v>
      </c>
      <c r="K804" s="81"/>
      <c r="L804" s="81"/>
      <c r="M804" s="81"/>
      <c r="N804" s="81"/>
      <c r="O804" s="81">
        <f t="shared" si="148"/>
        <v>0</v>
      </c>
      <c r="P804" s="81"/>
      <c r="Q804" s="81"/>
      <c r="R804" s="81">
        <f>S804</f>
        <v>0</v>
      </c>
      <c r="S804" s="81"/>
      <c r="T804" s="81"/>
      <c r="U804" s="81">
        <f>V804</f>
        <v>0</v>
      </c>
      <c r="V804" s="81"/>
      <c r="W804" s="81"/>
      <c r="X804" s="81">
        <f>Y804+Z804</f>
        <v>0</v>
      </c>
      <c r="Y804" s="81"/>
      <c r="Z804" s="81"/>
      <c r="AA804" s="81"/>
      <c r="AB804" s="81"/>
      <c r="AC804" s="81">
        <f>AD804</f>
        <v>0</v>
      </c>
      <c r="AD804" s="81"/>
      <c r="AE804" s="81"/>
      <c r="AF804" s="81">
        <f>AG804</f>
        <v>0</v>
      </c>
      <c r="AG804" s="81"/>
      <c r="AH804" s="81"/>
    </row>
    <row r="805" spans="1:34" ht="12.75">
      <c r="A805" s="71"/>
      <c r="B805" s="24"/>
      <c r="C805" s="309" t="s">
        <v>17</v>
      </c>
      <c r="D805" s="79">
        <f aca="true" t="shared" si="196" ref="D805:D811">E805+J805+O805+R805+U805+X805+AC805+AF805</f>
        <v>0</v>
      </c>
      <c r="E805" s="81">
        <f aca="true" t="shared" si="197" ref="E805:E811">F805+G805</f>
        <v>0</v>
      </c>
      <c r="F805" s="81"/>
      <c r="G805" s="81"/>
      <c r="H805" s="81"/>
      <c r="I805" s="81"/>
      <c r="J805" s="81">
        <f aca="true" t="shared" si="198" ref="J805:J811">K805+L805</f>
        <v>0</v>
      </c>
      <c r="K805" s="81"/>
      <c r="L805" s="81"/>
      <c r="M805" s="81"/>
      <c r="N805" s="81"/>
      <c r="O805" s="81">
        <f aca="true" t="shared" si="199" ref="O805:O811">P805</f>
        <v>0</v>
      </c>
      <c r="P805" s="81"/>
      <c r="Q805" s="81"/>
      <c r="R805" s="81">
        <f aca="true" t="shared" si="200" ref="R805:R811">S805</f>
        <v>0</v>
      </c>
      <c r="S805" s="81"/>
      <c r="T805" s="81"/>
      <c r="U805" s="81">
        <f aca="true" t="shared" si="201" ref="U805:U811">V805</f>
        <v>0</v>
      </c>
      <c r="V805" s="81"/>
      <c r="W805" s="81"/>
      <c r="X805" s="81">
        <f aca="true" t="shared" si="202" ref="X805:X811">Y805+Z805</f>
        <v>0</v>
      </c>
      <c r="Y805" s="81"/>
      <c r="Z805" s="81"/>
      <c r="AA805" s="81"/>
      <c r="AB805" s="81"/>
      <c r="AC805" s="81">
        <f aca="true" t="shared" si="203" ref="AC805:AC811">AD805</f>
        <v>0</v>
      </c>
      <c r="AD805" s="81"/>
      <c r="AE805" s="81"/>
      <c r="AF805" s="81">
        <f aca="true" t="shared" si="204" ref="AF805:AF811">AG805</f>
        <v>0</v>
      </c>
      <c r="AG805" s="81"/>
      <c r="AH805" s="81"/>
    </row>
    <row r="806" spans="1:34" ht="12.75">
      <c r="A806" s="71"/>
      <c r="B806" s="24"/>
      <c r="C806" s="310" t="s">
        <v>11</v>
      </c>
      <c r="D806" s="79">
        <f t="shared" si="196"/>
        <v>0</v>
      </c>
      <c r="E806" s="81">
        <f t="shared" si="197"/>
        <v>0</v>
      </c>
      <c r="F806" s="81"/>
      <c r="G806" s="81"/>
      <c r="H806" s="81"/>
      <c r="I806" s="81"/>
      <c r="J806" s="81">
        <f t="shared" si="198"/>
        <v>0</v>
      </c>
      <c r="K806" s="81"/>
      <c r="L806" s="81"/>
      <c r="M806" s="81"/>
      <c r="N806" s="81"/>
      <c r="O806" s="81">
        <f t="shared" si="199"/>
        <v>0</v>
      </c>
      <c r="P806" s="81"/>
      <c r="Q806" s="81"/>
      <c r="R806" s="81">
        <f t="shared" si="200"/>
        <v>0</v>
      </c>
      <c r="S806" s="81"/>
      <c r="T806" s="81"/>
      <c r="U806" s="81">
        <f t="shared" si="201"/>
        <v>0</v>
      </c>
      <c r="V806" s="81"/>
      <c r="W806" s="81"/>
      <c r="X806" s="81">
        <f t="shared" si="202"/>
        <v>0</v>
      </c>
      <c r="Y806" s="81"/>
      <c r="Z806" s="81"/>
      <c r="AA806" s="81"/>
      <c r="AB806" s="81"/>
      <c r="AC806" s="81">
        <f t="shared" si="203"/>
        <v>0</v>
      </c>
      <c r="AD806" s="81"/>
      <c r="AE806" s="81"/>
      <c r="AF806" s="81">
        <f t="shared" si="204"/>
        <v>0</v>
      </c>
      <c r="AG806" s="81"/>
      <c r="AH806" s="81"/>
    </row>
    <row r="807" spans="1:34" ht="12.75">
      <c r="A807" s="71"/>
      <c r="B807" s="24"/>
      <c r="C807" s="309" t="s">
        <v>17</v>
      </c>
      <c r="D807" s="79">
        <f t="shared" si="196"/>
        <v>0</v>
      </c>
      <c r="E807" s="81">
        <f t="shared" si="197"/>
        <v>0</v>
      </c>
      <c r="F807" s="81"/>
      <c r="G807" s="81"/>
      <c r="H807" s="81"/>
      <c r="I807" s="81"/>
      <c r="J807" s="81">
        <f t="shared" si="198"/>
        <v>0</v>
      </c>
      <c r="K807" s="81"/>
      <c r="L807" s="81"/>
      <c r="M807" s="81"/>
      <c r="N807" s="81"/>
      <c r="O807" s="81">
        <f t="shared" si="199"/>
        <v>0</v>
      </c>
      <c r="P807" s="81"/>
      <c r="Q807" s="81"/>
      <c r="R807" s="81">
        <f t="shared" si="200"/>
        <v>0</v>
      </c>
      <c r="S807" s="81"/>
      <c r="T807" s="81"/>
      <c r="U807" s="81">
        <f t="shared" si="201"/>
        <v>0</v>
      </c>
      <c r="V807" s="81"/>
      <c r="W807" s="81"/>
      <c r="X807" s="81">
        <f t="shared" si="202"/>
        <v>0</v>
      </c>
      <c r="Y807" s="81"/>
      <c r="Z807" s="81"/>
      <c r="AA807" s="81"/>
      <c r="AB807" s="81"/>
      <c r="AC807" s="81">
        <f t="shared" si="203"/>
        <v>0</v>
      </c>
      <c r="AD807" s="81"/>
      <c r="AE807" s="81"/>
      <c r="AF807" s="81">
        <f t="shared" si="204"/>
        <v>0</v>
      </c>
      <c r="AG807" s="81"/>
      <c r="AH807" s="81"/>
    </row>
    <row r="808" spans="1:34" ht="12.75">
      <c r="A808" s="71"/>
      <c r="B808" s="24"/>
      <c r="C808" s="310" t="s">
        <v>11</v>
      </c>
      <c r="D808" s="79">
        <f t="shared" si="196"/>
        <v>0</v>
      </c>
      <c r="E808" s="81">
        <f t="shared" si="197"/>
        <v>0</v>
      </c>
      <c r="F808" s="81"/>
      <c r="G808" s="81"/>
      <c r="H808" s="81"/>
      <c r="I808" s="81"/>
      <c r="J808" s="81">
        <f t="shared" si="198"/>
        <v>0</v>
      </c>
      <c r="K808" s="81"/>
      <c r="L808" s="81"/>
      <c r="M808" s="81"/>
      <c r="N808" s="81"/>
      <c r="O808" s="81">
        <f t="shared" si="199"/>
        <v>0</v>
      </c>
      <c r="P808" s="81"/>
      <c r="Q808" s="81"/>
      <c r="R808" s="81">
        <f t="shared" si="200"/>
        <v>0</v>
      </c>
      <c r="S808" s="81"/>
      <c r="T808" s="81"/>
      <c r="U808" s="81">
        <f t="shared" si="201"/>
        <v>0</v>
      </c>
      <c r="V808" s="81"/>
      <c r="W808" s="81"/>
      <c r="X808" s="81">
        <f t="shared" si="202"/>
        <v>0</v>
      </c>
      <c r="Y808" s="81"/>
      <c r="Z808" s="81"/>
      <c r="AA808" s="81"/>
      <c r="AB808" s="81"/>
      <c r="AC808" s="81">
        <f t="shared" si="203"/>
        <v>0</v>
      </c>
      <c r="AD808" s="81"/>
      <c r="AE808" s="81"/>
      <c r="AF808" s="81">
        <f t="shared" si="204"/>
        <v>0</v>
      </c>
      <c r="AG808" s="81"/>
      <c r="AH808" s="81"/>
    </row>
    <row r="809" spans="1:34" ht="12.75">
      <c r="A809" s="71"/>
      <c r="B809" s="24"/>
      <c r="C809" s="309" t="s">
        <v>17</v>
      </c>
      <c r="D809" s="79">
        <f t="shared" si="196"/>
        <v>0</v>
      </c>
      <c r="E809" s="81">
        <f t="shared" si="197"/>
        <v>0</v>
      </c>
      <c r="F809" s="81"/>
      <c r="G809" s="81"/>
      <c r="H809" s="81"/>
      <c r="I809" s="81"/>
      <c r="J809" s="81">
        <f t="shared" si="198"/>
        <v>0</v>
      </c>
      <c r="K809" s="81"/>
      <c r="L809" s="81"/>
      <c r="M809" s="81"/>
      <c r="N809" s="81"/>
      <c r="O809" s="81">
        <f t="shared" si="199"/>
        <v>0</v>
      </c>
      <c r="P809" s="81"/>
      <c r="Q809" s="81"/>
      <c r="R809" s="81">
        <f t="shared" si="200"/>
        <v>0</v>
      </c>
      <c r="S809" s="81"/>
      <c r="T809" s="81"/>
      <c r="U809" s="81">
        <f t="shared" si="201"/>
        <v>0</v>
      </c>
      <c r="V809" s="81"/>
      <c r="W809" s="81"/>
      <c r="X809" s="81">
        <f t="shared" si="202"/>
        <v>0</v>
      </c>
      <c r="Y809" s="81"/>
      <c r="Z809" s="81"/>
      <c r="AA809" s="81"/>
      <c r="AB809" s="81"/>
      <c r="AC809" s="81">
        <f t="shared" si="203"/>
        <v>0</v>
      </c>
      <c r="AD809" s="81"/>
      <c r="AE809" s="81"/>
      <c r="AF809" s="81">
        <f t="shared" si="204"/>
        <v>0</v>
      </c>
      <c r="AG809" s="81"/>
      <c r="AH809" s="81"/>
    </row>
    <row r="810" spans="1:34" ht="12.75">
      <c r="A810" s="71"/>
      <c r="B810" s="24"/>
      <c r="C810" s="310" t="s">
        <v>11</v>
      </c>
      <c r="D810" s="79">
        <f t="shared" si="196"/>
        <v>0</v>
      </c>
      <c r="E810" s="81">
        <f t="shared" si="197"/>
        <v>0</v>
      </c>
      <c r="F810" s="81"/>
      <c r="G810" s="81"/>
      <c r="H810" s="81"/>
      <c r="I810" s="81"/>
      <c r="J810" s="81">
        <f t="shared" si="198"/>
        <v>0</v>
      </c>
      <c r="K810" s="81"/>
      <c r="L810" s="81"/>
      <c r="M810" s="81"/>
      <c r="N810" s="81"/>
      <c r="O810" s="81">
        <f t="shared" si="199"/>
        <v>0</v>
      </c>
      <c r="P810" s="81"/>
      <c r="Q810" s="81"/>
      <c r="R810" s="81">
        <f t="shared" si="200"/>
        <v>0</v>
      </c>
      <c r="S810" s="81"/>
      <c r="T810" s="81"/>
      <c r="U810" s="81">
        <f t="shared" si="201"/>
        <v>0</v>
      </c>
      <c r="V810" s="81"/>
      <c r="W810" s="81"/>
      <c r="X810" s="81">
        <f t="shared" si="202"/>
        <v>0</v>
      </c>
      <c r="Y810" s="81"/>
      <c r="Z810" s="81"/>
      <c r="AA810" s="81"/>
      <c r="AB810" s="81"/>
      <c r="AC810" s="81">
        <f t="shared" si="203"/>
        <v>0</v>
      </c>
      <c r="AD810" s="81"/>
      <c r="AE810" s="81"/>
      <c r="AF810" s="81">
        <f t="shared" si="204"/>
        <v>0</v>
      </c>
      <c r="AG810" s="81"/>
      <c r="AH810" s="81"/>
    </row>
    <row r="811" spans="1:34" ht="13.5" thickBot="1">
      <c r="A811" s="101"/>
      <c r="B811" s="306"/>
      <c r="C811" s="308"/>
      <c r="D811" s="82">
        <f t="shared" si="196"/>
        <v>0</v>
      </c>
      <c r="E811" s="83">
        <f t="shared" si="197"/>
        <v>0</v>
      </c>
      <c r="F811" s="83"/>
      <c r="G811" s="83"/>
      <c r="H811" s="83"/>
      <c r="I811" s="83"/>
      <c r="J811" s="83">
        <f t="shared" si="198"/>
        <v>0</v>
      </c>
      <c r="K811" s="104"/>
      <c r="L811" s="83"/>
      <c r="M811" s="83"/>
      <c r="N811" s="83"/>
      <c r="O811" s="83">
        <f t="shared" si="199"/>
        <v>0</v>
      </c>
      <c r="P811" s="83"/>
      <c r="Q811" s="83"/>
      <c r="R811" s="83">
        <f t="shared" si="200"/>
        <v>0</v>
      </c>
      <c r="S811" s="83"/>
      <c r="T811" s="83"/>
      <c r="U811" s="83">
        <f t="shared" si="201"/>
        <v>0</v>
      </c>
      <c r="V811" s="83"/>
      <c r="W811" s="83"/>
      <c r="X811" s="83">
        <f t="shared" si="202"/>
        <v>0</v>
      </c>
      <c r="Y811" s="83"/>
      <c r="Z811" s="83"/>
      <c r="AA811" s="83"/>
      <c r="AB811" s="83"/>
      <c r="AC811" s="83">
        <f t="shared" si="203"/>
        <v>0</v>
      </c>
      <c r="AD811" s="83"/>
      <c r="AE811" s="83"/>
      <c r="AF811" s="83">
        <f t="shared" si="204"/>
        <v>0</v>
      </c>
      <c r="AG811" s="83"/>
      <c r="AH811" s="83"/>
    </row>
    <row r="812" spans="1:34" ht="12.75">
      <c r="A812" s="311"/>
      <c r="B812" s="312" t="s">
        <v>92</v>
      </c>
      <c r="C812" s="313" t="s">
        <v>27</v>
      </c>
      <c r="D812" s="286">
        <f>D814+D816+D818+D820+D822+D824</f>
        <v>1124</v>
      </c>
      <c r="E812" s="286">
        <f aca="true" t="shared" si="205" ref="E812:AH812">E814+E824</f>
        <v>0</v>
      </c>
      <c r="F812" s="286">
        <f t="shared" si="205"/>
        <v>0</v>
      </c>
      <c r="G812" s="286">
        <f t="shared" si="205"/>
        <v>0</v>
      </c>
      <c r="H812" s="286">
        <f t="shared" si="205"/>
        <v>0</v>
      </c>
      <c r="I812" s="286">
        <f t="shared" si="205"/>
        <v>0</v>
      </c>
      <c r="J812" s="286">
        <f>K812</f>
        <v>1084</v>
      </c>
      <c r="K812" s="286">
        <f>K814+K816+K820+K822+K824</f>
        <v>1084</v>
      </c>
      <c r="L812" s="286">
        <f t="shared" si="205"/>
        <v>0</v>
      </c>
      <c r="M812" s="286">
        <f t="shared" si="205"/>
        <v>0</v>
      </c>
      <c r="N812" s="286">
        <f t="shared" si="205"/>
        <v>0</v>
      </c>
      <c r="O812" s="286">
        <f>P812</f>
        <v>40</v>
      </c>
      <c r="P812" s="286">
        <f>P818</f>
        <v>40</v>
      </c>
      <c r="Q812" s="286">
        <f t="shared" si="205"/>
        <v>0</v>
      </c>
      <c r="R812" s="286">
        <f t="shared" si="205"/>
        <v>0</v>
      </c>
      <c r="S812" s="286">
        <f t="shared" si="205"/>
        <v>0</v>
      </c>
      <c r="T812" s="286">
        <f t="shared" si="205"/>
        <v>0</v>
      </c>
      <c r="U812" s="286">
        <f t="shared" si="205"/>
        <v>0</v>
      </c>
      <c r="V812" s="286">
        <f t="shared" si="205"/>
        <v>0</v>
      </c>
      <c r="W812" s="286">
        <f t="shared" si="205"/>
        <v>0</v>
      </c>
      <c r="X812" s="286">
        <f t="shared" si="205"/>
        <v>0</v>
      </c>
      <c r="Y812" s="286">
        <f t="shared" si="205"/>
        <v>0</v>
      </c>
      <c r="Z812" s="286">
        <f t="shared" si="205"/>
        <v>0</v>
      </c>
      <c r="AA812" s="286">
        <f t="shared" si="205"/>
        <v>0</v>
      </c>
      <c r="AB812" s="286">
        <f t="shared" si="205"/>
        <v>0</v>
      </c>
      <c r="AC812" s="286">
        <f t="shared" si="205"/>
        <v>0</v>
      </c>
      <c r="AD812" s="286">
        <f t="shared" si="205"/>
        <v>0</v>
      </c>
      <c r="AE812" s="286">
        <f t="shared" si="205"/>
        <v>0</v>
      </c>
      <c r="AF812" s="286">
        <f t="shared" si="205"/>
        <v>0</v>
      </c>
      <c r="AG812" s="286">
        <f t="shared" si="205"/>
        <v>0</v>
      </c>
      <c r="AH812" s="286">
        <f t="shared" si="205"/>
        <v>0</v>
      </c>
    </row>
    <row r="813" spans="1:34" ht="13.5" thickBot="1">
      <c r="A813" s="314"/>
      <c r="B813" s="315" t="s">
        <v>51</v>
      </c>
      <c r="C813" s="316" t="s">
        <v>11</v>
      </c>
      <c r="D813" s="290">
        <f>D815+D817+D819+D821+D823+D825</f>
        <v>590.11</v>
      </c>
      <c r="E813" s="290">
        <f aca="true" t="shared" si="206" ref="E813:AH813">E815+E825</f>
        <v>0</v>
      </c>
      <c r="F813" s="290">
        <f t="shared" si="206"/>
        <v>0</v>
      </c>
      <c r="G813" s="290">
        <f t="shared" si="206"/>
        <v>0</v>
      </c>
      <c r="H813" s="290">
        <f t="shared" si="206"/>
        <v>0</v>
      </c>
      <c r="I813" s="290">
        <f t="shared" si="206"/>
        <v>0</v>
      </c>
      <c r="J813" s="290">
        <f>K813</f>
        <v>569.11</v>
      </c>
      <c r="K813" s="290">
        <f>K815+K817+K821+K823+K825</f>
        <v>569.11</v>
      </c>
      <c r="L813" s="290">
        <f t="shared" si="206"/>
        <v>0</v>
      </c>
      <c r="M813" s="290">
        <f t="shared" si="206"/>
        <v>0</v>
      </c>
      <c r="N813" s="290">
        <f t="shared" si="206"/>
        <v>0</v>
      </c>
      <c r="O813" s="290">
        <f>P813</f>
        <v>21</v>
      </c>
      <c r="P813" s="290">
        <f>P819</f>
        <v>21</v>
      </c>
      <c r="Q813" s="290">
        <f t="shared" si="206"/>
        <v>0</v>
      </c>
      <c r="R813" s="290">
        <f t="shared" si="206"/>
        <v>0</v>
      </c>
      <c r="S813" s="290">
        <f t="shared" si="206"/>
        <v>0</v>
      </c>
      <c r="T813" s="290">
        <f t="shared" si="206"/>
        <v>0</v>
      </c>
      <c r="U813" s="290">
        <f t="shared" si="206"/>
        <v>0</v>
      </c>
      <c r="V813" s="290">
        <f t="shared" si="206"/>
        <v>0</v>
      </c>
      <c r="W813" s="290">
        <f t="shared" si="206"/>
        <v>0</v>
      </c>
      <c r="X813" s="290">
        <f t="shared" si="206"/>
        <v>0</v>
      </c>
      <c r="Y813" s="290">
        <f t="shared" si="206"/>
        <v>0</v>
      </c>
      <c r="Z813" s="290">
        <f t="shared" si="206"/>
        <v>0</v>
      </c>
      <c r="AA813" s="290">
        <f t="shared" si="206"/>
        <v>0</v>
      </c>
      <c r="AB813" s="290">
        <f t="shared" si="206"/>
        <v>0</v>
      </c>
      <c r="AC813" s="290">
        <f t="shared" si="206"/>
        <v>0</v>
      </c>
      <c r="AD813" s="290">
        <f t="shared" si="206"/>
        <v>0</v>
      </c>
      <c r="AE813" s="290">
        <f t="shared" si="206"/>
        <v>0</v>
      </c>
      <c r="AF813" s="290">
        <f t="shared" si="206"/>
        <v>0</v>
      </c>
      <c r="AG813" s="290">
        <f t="shared" si="206"/>
        <v>0</v>
      </c>
      <c r="AH813" s="290">
        <f t="shared" si="206"/>
        <v>0</v>
      </c>
    </row>
    <row r="814" spans="1:34" ht="12.75">
      <c r="A814" s="71" t="s">
        <v>62</v>
      </c>
      <c r="B814" s="320" t="s">
        <v>352</v>
      </c>
      <c r="C814" s="152" t="s">
        <v>27</v>
      </c>
      <c r="D814" s="79">
        <f>E814+J814+O814+R814+U814+X814+AC814+AF814</f>
        <v>160</v>
      </c>
      <c r="E814" s="81">
        <f>F814+G814</f>
        <v>0</v>
      </c>
      <c r="F814" s="81"/>
      <c r="G814" s="81"/>
      <c r="H814" s="81"/>
      <c r="I814" s="81"/>
      <c r="J814" s="81">
        <f>K814+L814</f>
        <v>160</v>
      </c>
      <c r="K814" s="90">
        <v>160</v>
      </c>
      <c r="L814" s="81"/>
      <c r="M814" s="81"/>
      <c r="N814" s="81"/>
      <c r="O814" s="81">
        <f>P814</f>
        <v>0</v>
      </c>
      <c r="P814" s="90"/>
      <c r="Q814" s="81"/>
      <c r="R814" s="81">
        <f>S814</f>
        <v>0</v>
      </c>
      <c r="S814" s="81"/>
      <c r="T814" s="81"/>
      <c r="U814" s="81">
        <f>V814</f>
        <v>0</v>
      </c>
      <c r="V814" s="81"/>
      <c r="W814" s="81"/>
      <c r="X814" s="81">
        <f>Y814+Z814</f>
        <v>0</v>
      </c>
      <c r="Y814" s="81"/>
      <c r="Z814" s="81"/>
      <c r="AA814" s="81"/>
      <c r="AB814" s="81"/>
      <c r="AC814" s="81">
        <f>AD814</f>
        <v>0</v>
      </c>
      <c r="AD814" s="81"/>
      <c r="AE814" s="81"/>
      <c r="AF814" s="81">
        <f>AG814</f>
        <v>0</v>
      </c>
      <c r="AG814" s="81"/>
      <c r="AH814" s="81"/>
    </row>
    <row r="815" spans="1:34" ht="12.75">
      <c r="A815" s="71"/>
      <c r="B815" s="24"/>
      <c r="C815" s="151" t="s">
        <v>11</v>
      </c>
      <c r="D815" s="79">
        <f>E815+J815+O815+R815+U815+X815+AC815+AF815</f>
        <v>84</v>
      </c>
      <c r="E815" s="81">
        <f>F815+G815</f>
        <v>0</v>
      </c>
      <c r="F815" s="81"/>
      <c r="G815" s="81"/>
      <c r="H815" s="81"/>
      <c r="I815" s="81"/>
      <c r="J815" s="81">
        <f>K815+L815</f>
        <v>84</v>
      </c>
      <c r="K815" s="90">
        <v>84</v>
      </c>
      <c r="L815" s="81"/>
      <c r="M815" s="81"/>
      <c r="N815" s="81"/>
      <c r="O815" s="81">
        <f>P815</f>
        <v>0</v>
      </c>
      <c r="P815" s="90"/>
      <c r="Q815" s="81"/>
      <c r="R815" s="81">
        <f>S815</f>
        <v>0</v>
      </c>
      <c r="S815" s="81"/>
      <c r="T815" s="81"/>
      <c r="U815" s="81">
        <f>V815</f>
        <v>0</v>
      </c>
      <c r="V815" s="81"/>
      <c r="W815" s="81"/>
      <c r="X815" s="81">
        <f>Y815+Z815</f>
        <v>0</v>
      </c>
      <c r="Y815" s="81"/>
      <c r="Z815" s="81"/>
      <c r="AA815" s="81"/>
      <c r="AB815" s="81"/>
      <c r="AC815" s="81">
        <f>AD815</f>
        <v>0</v>
      </c>
      <c r="AD815" s="81"/>
      <c r="AE815" s="81"/>
      <c r="AF815" s="81">
        <f>AG815</f>
        <v>0</v>
      </c>
      <c r="AG815" s="81"/>
      <c r="AH815" s="81"/>
    </row>
    <row r="816" spans="1:34" ht="12.75">
      <c r="A816" s="71" t="s">
        <v>16</v>
      </c>
      <c r="B816" s="24" t="s">
        <v>266</v>
      </c>
      <c r="C816" s="152" t="s">
        <v>27</v>
      </c>
      <c r="D816" s="79">
        <f aca="true" t="shared" si="207" ref="D816:D823">E816+J816+O816+R816+U816+X816+AC816+AF816</f>
        <v>272</v>
      </c>
      <c r="E816" s="81"/>
      <c r="F816" s="81"/>
      <c r="G816" s="81"/>
      <c r="H816" s="81"/>
      <c r="I816" s="81"/>
      <c r="J816" s="81">
        <f aca="true" t="shared" si="208" ref="J816:J823">K816+L816</f>
        <v>272</v>
      </c>
      <c r="K816" s="90">
        <v>272</v>
      </c>
      <c r="L816" s="81"/>
      <c r="M816" s="81"/>
      <c r="N816" s="81"/>
      <c r="O816" s="81">
        <f aca="true" t="shared" si="209" ref="O816:O823">P816</f>
        <v>0</v>
      </c>
      <c r="P816" s="90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</row>
    <row r="817" spans="1:34" ht="12.75">
      <c r="A817" s="71"/>
      <c r="B817" s="24"/>
      <c r="C817" s="151" t="s">
        <v>11</v>
      </c>
      <c r="D817" s="79">
        <f t="shared" si="207"/>
        <v>142.8</v>
      </c>
      <c r="E817" s="81"/>
      <c r="F817" s="81"/>
      <c r="G817" s="81"/>
      <c r="H817" s="81"/>
      <c r="I817" s="81"/>
      <c r="J817" s="81">
        <f t="shared" si="208"/>
        <v>142.8</v>
      </c>
      <c r="K817" s="90">
        <v>142.8</v>
      </c>
      <c r="L817" s="81"/>
      <c r="M817" s="81"/>
      <c r="N817" s="81"/>
      <c r="O817" s="81">
        <f t="shared" si="209"/>
        <v>0</v>
      </c>
      <c r="P817" s="90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</row>
    <row r="818" spans="1:34" ht="12.75">
      <c r="A818" s="71" t="s">
        <v>18</v>
      </c>
      <c r="B818" s="24" t="s">
        <v>356</v>
      </c>
      <c r="C818" s="152" t="s">
        <v>27</v>
      </c>
      <c r="D818" s="79">
        <f t="shared" si="207"/>
        <v>40</v>
      </c>
      <c r="E818" s="81"/>
      <c r="F818" s="81"/>
      <c r="G818" s="81"/>
      <c r="H818" s="81"/>
      <c r="I818" s="81"/>
      <c r="J818" s="81">
        <f t="shared" si="208"/>
        <v>0</v>
      </c>
      <c r="K818" s="90"/>
      <c r="L818" s="81"/>
      <c r="M818" s="81"/>
      <c r="N818" s="81"/>
      <c r="O818" s="81">
        <f t="shared" si="209"/>
        <v>40</v>
      </c>
      <c r="P818" s="90">
        <v>40</v>
      </c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</row>
    <row r="819" spans="1:34" ht="12.75">
      <c r="A819" s="71"/>
      <c r="B819" s="24"/>
      <c r="C819" s="151" t="s">
        <v>11</v>
      </c>
      <c r="D819" s="79">
        <f t="shared" si="207"/>
        <v>21</v>
      </c>
      <c r="E819" s="81"/>
      <c r="F819" s="81"/>
      <c r="G819" s="81"/>
      <c r="H819" s="81"/>
      <c r="I819" s="81"/>
      <c r="J819" s="81">
        <f t="shared" si="208"/>
        <v>0</v>
      </c>
      <c r="K819" s="90"/>
      <c r="L819" s="81"/>
      <c r="M819" s="81"/>
      <c r="N819" s="81"/>
      <c r="O819" s="81">
        <f t="shared" si="209"/>
        <v>21</v>
      </c>
      <c r="P819" s="90">
        <v>21</v>
      </c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</row>
    <row r="820" spans="1:34" ht="12.75">
      <c r="A820" s="71" t="s">
        <v>52</v>
      </c>
      <c r="B820" s="24" t="s">
        <v>340</v>
      </c>
      <c r="C820" s="152" t="s">
        <v>27</v>
      </c>
      <c r="D820" s="79">
        <f t="shared" si="207"/>
        <v>237</v>
      </c>
      <c r="E820" s="81"/>
      <c r="F820" s="81"/>
      <c r="G820" s="81"/>
      <c r="H820" s="81"/>
      <c r="I820" s="81"/>
      <c r="J820" s="81">
        <f t="shared" si="208"/>
        <v>237</v>
      </c>
      <c r="K820" s="90">
        <v>237</v>
      </c>
      <c r="L820" s="81"/>
      <c r="M820" s="81"/>
      <c r="N820" s="81"/>
      <c r="O820" s="81">
        <f t="shared" si="209"/>
        <v>0</v>
      </c>
      <c r="P820" s="90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</row>
    <row r="821" spans="1:34" ht="12.75">
      <c r="A821" s="71"/>
      <c r="B821" s="24"/>
      <c r="C821" s="151" t="s">
        <v>11</v>
      </c>
      <c r="D821" s="79">
        <f t="shared" si="207"/>
        <v>124.43</v>
      </c>
      <c r="E821" s="81"/>
      <c r="F821" s="81"/>
      <c r="G821" s="81"/>
      <c r="H821" s="81"/>
      <c r="I821" s="81"/>
      <c r="J821" s="81">
        <f t="shared" si="208"/>
        <v>124.43</v>
      </c>
      <c r="K821" s="90">
        <v>124.43</v>
      </c>
      <c r="L821" s="81"/>
      <c r="M821" s="81"/>
      <c r="N821" s="81"/>
      <c r="O821" s="81">
        <f t="shared" si="209"/>
        <v>0</v>
      </c>
      <c r="P821" s="90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</row>
    <row r="822" spans="1:34" ht="12.75">
      <c r="A822" s="71" t="s">
        <v>24</v>
      </c>
      <c r="B822" s="24" t="s">
        <v>333</v>
      </c>
      <c r="C822" s="152" t="s">
        <v>27</v>
      </c>
      <c r="D822" s="79">
        <f t="shared" si="207"/>
        <v>120</v>
      </c>
      <c r="E822" s="81"/>
      <c r="F822" s="81"/>
      <c r="G822" s="81"/>
      <c r="H822" s="81"/>
      <c r="I822" s="81"/>
      <c r="J822" s="81">
        <f t="shared" si="208"/>
        <v>120</v>
      </c>
      <c r="K822" s="90">
        <v>120</v>
      </c>
      <c r="L822" s="81"/>
      <c r="M822" s="81"/>
      <c r="N822" s="81"/>
      <c r="O822" s="81">
        <f t="shared" si="209"/>
        <v>0</v>
      </c>
      <c r="P822" s="90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</row>
    <row r="823" spans="1:34" ht="12.75">
      <c r="A823" s="71"/>
      <c r="B823" s="24"/>
      <c r="C823" s="151" t="s">
        <v>11</v>
      </c>
      <c r="D823" s="79">
        <f t="shared" si="207"/>
        <v>63</v>
      </c>
      <c r="E823" s="81"/>
      <c r="F823" s="81"/>
      <c r="G823" s="81"/>
      <c r="H823" s="81"/>
      <c r="I823" s="81"/>
      <c r="J823" s="81">
        <f t="shared" si="208"/>
        <v>63</v>
      </c>
      <c r="K823" s="90">
        <v>63</v>
      </c>
      <c r="L823" s="81"/>
      <c r="M823" s="81"/>
      <c r="N823" s="81"/>
      <c r="O823" s="81">
        <f t="shared" si="209"/>
        <v>0</v>
      </c>
      <c r="P823" s="90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</row>
    <row r="824" spans="1:34" ht="12.75">
      <c r="A824" s="71" t="s">
        <v>25</v>
      </c>
      <c r="B824" s="24" t="s">
        <v>348</v>
      </c>
      <c r="C824" s="133" t="s">
        <v>27</v>
      </c>
      <c r="D824" s="79">
        <f>E824+J824+O824+R824+U824+X824+AC824+AF824</f>
        <v>295</v>
      </c>
      <c r="E824" s="81">
        <f>F824+G824</f>
        <v>0</v>
      </c>
      <c r="F824" s="81"/>
      <c r="G824" s="81"/>
      <c r="H824" s="81"/>
      <c r="I824" s="81"/>
      <c r="J824" s="81">
        <f>K824+L824</f>
        <v>295</v>
      </c>
      <c r="K824" s="90">
        <v>295</v>
      </c>
      <c r="L824" s="81"/>
      <c r="M824" s="81"/>
      <c r="N824" s="81"/>
      <c r="O824" s="81">
        <f>P824</f>
        <v>0</v>
      </c>
      <c r="P824" s="90"/>
      <c r="Q824" s="81"/>
      <c r="R824" s="81">
        <f>S824</f>
        <v>0</v>
      </c>
      <c r="S824" s="81"/>
      <c r="T824" s="81"/>
      <c r="U824" s="81">
        <f>V824</f>
        <v>0</v>
      </c>
      <c r="V824" s="81"/>
      <c r="W824" s="81"/>
      <c r="X824" s="81">
        <f>Y824+Z824</f>
        <v>0</v>
      </c>
      <c r="Y824" s="81"/>
      <c r="Z824" s="81"/>
      <c r="AA824" s="81"/>
      <c r="AB824" s="81"/>
      <c r="AC824" s="81">
        <f>AD824</f>
        <v>0</v>
      </c>
      <c r="AD824" s="81"/>
      <c r="AE824" s="81"/>
      <c r="AF824" s="81">
        <f>AG824</f>
        <v>0</v>
      </c>
      <c r="AG824" s="81"/>
      <c r="AH824" s="81"/>
    </row>
    <row r="825" spans="1:34" ht="13.5" thickBot="1">
      <c r="A825" s="101"/>
      <c r="B825" s="24"/>
      <c r="C825" s="160" t="s">
        <v>11</v>
      </c>
      <c r="D825" s="82">
        <f>E825+J825+O825+R825+U825+X825+AC825+AF825</f>
        <v>154.88</v>
      </c>
      <c r="E825" s="83">
        <f>F825+G825</f>
        <v>0</v>
      </c>
      <c r="F825" s="83"/>
      <c r="G825" s="83"/>
      <c r="H825" s="83"/>
      <c r="I825" s="83"/>
      <c r="J825" s="83">
        <f>K825+L825</f>
        <v>154.88</v>
      </c>
      <c r="K825" s="91">
        <v>154.88</v>
      </c>
      <c r="L825" s="83"/>
      <c r="M825" s="83"/>
      <c r="N825" s="83"/>
      <c r="O825" s="83">
        <f>P825</f>
        <v>0</v>
      </c>
      <c r="P825" s="91"/>
      <c r="Q825" s="83"/>
      <c r="R825" s="83">
        <f>S825</f>
        <v>0</v>
      </c>
      <c r="S825" s="83"/>
      <c r="T825" s="83"/>
      <c r="U825" s="83">
        <f>V825</f>
        <v>0</v>
      </c>
      <c r="V825" s="83"/>
      <c r="W825" s="83"/>
      <c r="X825" s="83">
        <f>Y825+Z825</f>
        <v>0</v>
      </c>
      <c r="Y825" s="83"/>
      <c r="Z825" s="83"/>
      <c r="AA825" s="83"/>
      <c r="AB825" s="83"/>
      <c r="AC825" s="83">
        <f>AD825</f>
        <v>0</v>
      </c>
      <c r="AD825" s="83"/>
      <c r="AE825" s="83"/>
      <c r="AF825" s="83">
        <f>AG825</f>
        <v>0</v>
      </c>
      <c r="AG825" s="83"/>
      <c r="AH825" s="83"/>
    </row>
    <row r="826" ht="12.75" customHeight="1" thickBot="1">
      <c r="B826" s="16"/>
    </row>
    <row r="827" ht="12.75" customHeight="1"/>
    <row r="828" ht="12.75" customHeight="1"/>
    <row r="829" spans="2:13" ht="15">
      <c r="B829" s="267" t="s">
        <v>248</v>
      </c>
      <c r="C829" s="267"/>
      <c r="D829" s="268"/>
      <c r="E829" s="337" t="s">
        <v>249</v>
      </c>
      <c r="F829" s="337"/>
      <c r="G829" s="337"/>
      <c r="H829" s="337"/>
      <c r="I829" s="337"/>
      <c r="J829" s="337"/>
      <c r="K829" s="337"/>
      <c r="L829" s="337"/>
      <c r="M829" s="337"/>
    </row>
    <row r="830" spans="5:13" ht="15">
      <c r="E830" s="337"/>
      <c r="F830" s="337"/>
      <c r="G830" s="337"/>
      <c r="H830" s="337"/>
      <c r="I830" s="337"/>
      <c r="J830" s="337"/>
      <c r="K830" s="337"/>
      <c r="L830" s="337"/>
      <c r="M830" s="337"/>
    </row>
    <row r="831" spans="2:13" ht="15">
      <c r="B831" s="267" t="s">
        <v>392</v>
      </c>
      <c r="E831" s="337" t="s">
        <v>393</v>
      </c>
      <c r="F831" s="337"/>
      <c r="G831" s="337"/>
      <c r="H831" s="337"/>
      <c r="I831" s="337"/>
      <c r="J831" s="337"/>
      <c r="K831" s="337"/>
      <c r="L831" s="337"/>
      <c r="M831" s="337"/>
    </row>
    <row r="833" spans="2:11" ht="15">
      <c r="B833" s="267" t="s">
        <v>390</v>
      </c>
      <c r="J833" s="269" t="s">
        <v>391</v>
      </c>
      <c r="K833" s="270"/>
    </row>
  </sheetData>
  <sheetProtection/>
  <mergeCells count="35">
    <mergeCell ref="A1:B1"/>
    <mergeCell ref="A3:B3"/>
    <mergeCell ref="X9:AB10"/>
    <mergeCell ref="AC8:AH8"/>
    <mergeCell ref="AC9:AE10"/>
    <mergeCell ref="O10:Q10"/>
    <mergeCell ref="AF9:AH10"/>
    <mergeCell ref="U10:W10"/>
    <mergeCell ref="E9:W9"/>
    <mergeCell ref="C9:C11"/>
    <mergeCell ref="D9:D11"/>
    <mergeCell ref="A5:B5"/>
    <mergeCell ref="A6:B6"/>
    <mergeCell ref="Z1:AG1"/>
    <mergeCell ref="Z6:AG6"/>
    <mergeCell ref="Z3:AG3"/>
    <mergeCell ref="Z4:AG4"/>
    <mergeCell ref="Z5:AG5"/>
    <mergeCell ref="Z2:AG2"/>
    <mergeCell ref="E829:M829"/>
    <mergeCell ref="E830:M830"/>
    <mergeCell ref="A4:B4"/>
    <mergeCell ref="E831:M831"/>
    <mergeCell ref="E10:I10"/>
    <mergeCell ref="A7:Z7"/>
    <mergeCell ref="A9:A11"/>
    <mergeCell ref="B9:B11"/>
    <mergeCell ref="J10:N10"/>
    <mergeCell ref="R10:T10"/>
    <mergeCell ref="AL22:AS22"/>
    <mergeCell ref="AL23:AS23"/>
    <mergeCell ref="AL24:AS24"/>
    <mergeCell ref="AL25:AS25"/>
    <mergeCell ref="AL26:AS26"/>
    <mergeCell ref="AL27:AS27"/>
  </mergeCells>
  <printOptions/>
  <pageMargins left="0.1968503937007874" right="0.1968503937007874" top="0.1968503937007874" bottom="0.1968503937007874" header="0.5118110236220472" footer="0.5118110236220472"/>
  <pageSetup fitToHeight="6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195"/>
  <sheetViews>
    <sheetView zoomScale="75" zoomScaleNormal="75" zoomScalePageLayoutView="0" workbookViewId="0" topLeftCell="A2">
      <selection activeCell="G23" sqref="G23"/>
    </sheetView>
  </sheetViews>
  <sheetFormatPr defaultColWidth="9.00390625" defaultRowHeight="12.75"/>
  <cols>
    <col min="1" max="1" width="3.50390625" style="2" customWidth="1"/>
    <col min="2" max="2" width="47.00390625" style="2" customWidth="1"/>
    <col min="3" max="3" width="9.50390625" style="2" customWidth="1"/>
    <col min="4" max="4" width="6.625" style="11" customWidth="1"/>
    <col min="5" max="5" width="6.50390625" style="11" customWidth="1"/>
    <col min="6" max="6" width="5.875" style="2" customWidth="1"/>
    <col min="7" max="7" width="6.50390625" style="2" customWidth="1"/>
    <col min="8" max="8" width="5.50390625" style="2" customWidth="1"/>
    <col min="9" max="9" width="5.625" style="2" customWidth="1"/>
    <col min="10" max="10" width="5.50390625" style="2" customWidth="1"/>
    <col min="11" max="12" width="5.625" style="2" customWidth="1"/>
    <col min="13" max="13" width="4.50390625" style="2" customWidth="1"/>
    <col min="14" max="14" width="5.125" style="2" customWidth="1"/>
    <col min="15" max="15" width="5.50390625" style="11" customWidth="1"/>
    <col min="16" max="16" width="5.50390625" style="2" customWidth="1"/>
    <col min="17" max="17" width="6.50390625" style="2" customWidth="1"/>
    <col min="18" max="18" width="4.625" style="2" customWidth="1"/>
    <col min="19" max="19" width="4.00390625" style="2" customWidth="1"/>
    <col min="20" max="20" width="4.50390625" style="2" customWidth="1"/>
    <col min="21" max="21" width="2.50390625" style="2" customWidth="1"/>
    <col min="22" max="22" width="3.00390625" style="2" customWidth="1"/>
    <col min="23" max="23" width="3.625" style="11" customWidth="1"/>
    <col min="24" max="24" width="2.625" style="2" customWidth="1"/>
    <col min="25" max="25" width="2.875" style="2" customWidth="1"/>
    <col min="26" max="26" width="4.875" style="11" customWidth="1"/>
    <col min="27" max="27" width="2.875" style="11" customWidth="1"/>
    <col min="28" max="29" width="2.00390625" style="2" customWidth="1"/>
    <col min="30" max="30" width="2.50390625" style="2" customWidth="1"/>
    <col min="31" max="31" width="3.875" style="11" customWidth="1"/>
    <col min="32" max="32" width="3.50390625" style="11" customWidth="1"/>
    <col min="33" max="33" width="3.125" style="2" customWidth="1"/>
    <col min="34" max="34" width="4.125" style="11" customWidth="1"/>
    <col min="35" max="35" width="2.50390625" style="11" customWidth="1"/>
    <col min="36" max="36" width="3.625" style="2" customWidth="1"/>
    <col min="37" max="39" width="9.125" style="0" customWidth="1"/>
    <col min="40" max="16384" width="8.875" style="2" customWidth="1"/>
  </cols>
  <sheetData>
    <row r="1" spans="1:36" ht="12.75">
      <c r="A1" s="1"/>
      <c r="D1" s="13"/>
      <c r="E1" s="13"/>
      <c r="F1" s="3"/>
      <c r="G1" s="3"/>
      <c r="H1" s="3"/>
      <c r="I1" s="3"/>
      <c r="J1" s="3"/>
      <c r="K1" s="3"/>
      <c r="L1" s="3"/>
      <c r="M1" s="3"/>
      <c r="N1" s="3"/>
      <c r="O1" s="13"/>
      <c r="P1" s="3"/>
      <c r="Q1" s="3"/>
      <c r="R1" s="3"/>
      <c r="S1" s="3"/>
      <c r="T1" s="3"/>
      <c r="U1" s="3"/>
      <c r="V1" s="3"/>
      <c r="W1" s="13"/>
      <c r="X1" s="3"/>
      <c r="Y1" s="3"/>
      <c r="Z1" s="13"/>
      <c r="AA1" s="402"/>
      <c r="AB1" s="402"/>
      <c r="AC1" s="402"/>
      <c r="AD1" s="402"/>
      <c r="AE1" s="402"/>
      <c r="AF1" s="402"/>
      <c r="AG1" s="402"/>
      <c r="AH1" s="402"/>
      <c r="AI1" s="13"/>
      <c r="AJ1" s="3"/>
    </row>
    <row r="2" spans="1:35" ht="17.25">
      <c r="A2" s="343" t="s">
        <v>245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52"/>
      <c r="AD2" s="52"/>
      <c r="AE2" s="2"/>
      <c r="AF2" s="2"/>
      <c r="AH2" s="2"/>
      <c r="AI2" s="2"/>
    </row>
    <row r="3" spans="1:36" ht="13.5" thickBot="1">
      <c r="A3" s="1"/>
      <c r="D3" s="13"/>
      <c r="E3" s="13"/>
      <c r="F3" s="3"/>
      <c r="G3" s="3"/>
      <c r="H3" s="3"/>
      <c r="I3" s="3"/>
      <c r="J3" s="3"/>
      <c r="K3" s="3"/>
      <c r="L3" s="3"/>
      <c r="M3" s="3"/>
      <c r="N3" s="3"/>
      <c r="O3" s="13"/>
      <c r="P3" s="3"/>
      <c r="Q3" s="3"/>
      <c r="R3" s="3"/>
      <c r="S3" s="3"/>
      <c r="T3" s="3"/>
      <c r="U3" s="3"/>
      <c r="V3" s="3"/>
      <c r="W3" s="13"/>
      <c r="X3" s="3"/>
      <c r="Y3" s="3"/>
      <c r="Z3" s="14"/>
      <c r="AA3" s="14"/>
      <c r="AB3" s="3"/>
      <c r="AC3" s="3"/>
      <c r="AD3" s="400" t="s">
        <v>108</v>
      </c>
      <c r="AE3" s="400"/>
      <c r="AF3" s="400"/>
      <c r="AG3" s="400"/>
      <c r="AH3" s="400"/>
      <c r="AI3" s="400"/>
      <c r="AJ3" s="400"/>
    </row>
    <row r="4" spans="1:36" ht="27.75" customHeight="1" thickBot="1">
      <c r="A4" s="344" t="s">
        <v>0</v>
      </c>
      <c r="B4" s="340" t="s">
        <v>1</v>
      </c>
      <c r="C4" s="340" t="s">
        <v>2</v>
      </c>
      <c r="D4" s="361" t="s">
        <v>6</v>
      </c>
      <c r="E4" s="347" t="s">
        <v>112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55" t="s">
        <v>115</v>
      </c>
      <c r="AA4" s="356"/>
      <c r="AB4" s="356"/>
      <c r="AC4" s="356"/>
      <c r="AD4" s="419"/>
      <c r="AE4" s="349" t="s">
        <v>81</v>
      </c>
      <c r="AF4" s="359"/>
      <c r="AG4" s="350"/>
      <c r="AH4" s="349" t="s">
        <v>113</v>
      </c>
      <c r="AI4" s="359"/>
      <c r="AJ4" s="350"/>
    </row>
    <row r="5" spans="1:36" ht="60" customHeight="1" thickBot="1">
      <c r="A5" s="345"/>
      <c r="B5" s="341"/>
      <c r="C5" s="341"/>
      <c r="D5" s="362"/>
      <c r="E5" s="347" t="s">
        <v>133</v>
      </c>
      <c r="F5" s="348"/>
      <c r="G5" s="348"/>
      <c r="H5" s="348"/>
      <c r="I5" s="353"/>
      <c r="J5" s="347" t="s">
        <v>140</v>
      </c>
      <c r="K5" s="348"/>
      <c r="L5" s="348"/>
      <c r="M5" s="348"/>
      <c r="N5" s="353"/>
      <c r="O5" s="347" t="s">
        <v>141</v>
      </c>
      <c r="P5" s="348"/>
      <c r="Q5" s="348"/>
      <c r="R5" s="348"/>
      <c r="S5" s="353"/>
      <c r="T5" s="347" t="s">
        <v>135</v>
      </c>
      <c r="U5" s="354"/>
      <c r="V5" s="418"/>
      <c r="W5" s="347" t="s">
        <v>136</v>
      </c>
      <c r="X5" s="348"/>
      <c r="Y5" s="353"/>
      <c r="Z5" s="357"/>
      <c r="AA5" s="358"/>
      <c r="AB5" s="358"/>
      <c r="AC5" s="358"/>
      <c r="AD5" s="420"/>
      <c r="AE5" s="351"/>
      <c r="AF5" s="360"/>
      <c r="AG5" s="352"/>
      <c r="AH5" s="351"/>
      <c r="AI5" s="360"/>
      <c r="AJ5" s="352"/>
    </row>
    <row r="6" spans="1:36" ht="14.25" customHeight="1" thickBot="1">
      <c r="A6" s="346"/>
      <c r="B6" s="342"/>
      <c r="C6" s="342"/>
      <c r="D6" s="363"/>
      <c r="E6" s="69" t="s">
        <v>3</v>
      </c>
      <c r="F6" s="28" t="s">
        <v>4</v>
      </c>
      <c r="G6" s="28" t="s">
        <v>5</v>
      </c>
      <c r="H6" s="28" t="s">
        <v>106</v>
      </c>
      <c r="I6" s="28" t="s">
        <v>107</v>
      </c>
      <c r="J6" s="69" t="s">
        <v>3</v>
      </c>
      <c r="K6" s="28" t="s">
        <v>4</v>
      </c>
      <c r="L6" s="28" t="s">
        <v>5</v>
      </c>
      <c r="M6" s="28" t="s">
        <v>106</v>
      </c>
      <c r="N6" s="28" t="s">
        <v>107</v>
      </c>
      <c r="O6" s="69" t="s">
        <v>3</v>
      </c>
      <c r="P6" s="28" t="s">
        <v>4</v>
      </c>
      <c r="Q6" s="28" t="s">
        <v>5</v>
      </c>
      <c r="R6" s="28" t="s">
        <v>106</v>
      </c>
      <c r="S6" s="28" t="s">
        <v>107</v>
      </c>
      <c r="T6" s="69" t="s">
        <v>6</v>
      </c>
      <c r="U6" s="28" t="s">
        <v>5</v>
      </c>
      <c r="V6" s="28" t="s">
        <v>63</v>
      </c>
      <c r="W6" s="69" t="s">
        <v>6</v>
      </c>
      <c r="X6" s="28" t="s">
        <v>7</v>
      </c>
      <c r="Y6" s="28" t="s">
        <v>63</v>
      </c>
      <c r="Z6" s="69" t="s">
        <v>6</v>
      </c>
      <c r="AA6" s="28" t="s">
        <v>4</v>
      </c>
      <c r="AB6" s="28" t="s">
        <v>5</v>
      </c>
      <c r="AC6" s="28" t="s">
        <v>106</v>
      </c>
      <c r="AD6" s="28" t="s">
        <v>107</v>
      </c>
      <c r="AE6" s="69" t="s">
        <v>6</v>
      </c>
      <c r="AF6" s="27" t="s">
        <v>8</v>
      </c>
      <c r="AG6" s="27" t="s">
        <v>63</v>
      </c>
      <c r="AH6" s="69" t="s">
        <v>6</v>
      </c>
      <c r="AI6" s="27" t="s">
        <v>8</v>
      </c>
      <c r="AJ6" s="27" t="s">
        <v>181</v>
      </c>
    </row>
    <row r="7" spans="1:36" ht="14.25" thickBot="1" thickTop="1">
      <c r="A7" s="31" t="s">
        <v>64</v>
      </c>
      <c r="B7" s="62" t="s">
        <v>68</v>
      </c>
      <c r="C7" s="32" t="s">
        <v>11</v>
      </c>
      <c r="D7" s="33">
        <f>D10+D17+D28+D30+D33+D35+D37+D39+D41+D43+D45+D47+D49+D51+D53+D55+D57+D59+D61+D63+D65</f>
        <v>0</v>
      </c>
      <c r="E7" s="33">
        <f aca="true" t="shared" si="0" ref="E7:AJ7">E10+E17+E28+E30+E33+E35+E37+E39+E41+E43+E45+E47+E49+E51+E53+E55+E57+E59+E61+E63+E65</f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0</v>
      </c>
      <c r="S7" s="33">
        <f t="shared" si="0"/>
        <v>0</v>
      </c>
      <c r="T7" s="33">
        <f t="shared" si="0"/>
        <v>0</v>
      </c>
      <c r="U7" s="33">
        <f t="shared" si="0"/>
        <v>0</v>
      </c>
      <c r="V7" s="33">
        <f t="shared" si="0"/>
        <v>0</v>
      </c>
      <c r="W7" s="33">
        <f t="shared" si="0"/>
        <v>0</v>
      </c>
      <c r="X7" s="33">
        <f t="shared" si="0"/>
        <v>0</v>
      </c>
      <c r="Y7" s="33">
        <f t="shared" si="0"/>
        <v>0</v>
      </c>
      <c r="Z7" s="33">
        <f t="shared" si="0"/>
        <v>0</v>
      </c>
      <c r="AA7" s="33">
        <f t="shared" si="0"/>
        <v>0</v>
      </c>
      <c r="AB7" s="33">
        <f t="shared" si="0"/>
        <v>0</v>
      </c>
      <c r="AC7" s="33">
        <f t="shared" si="0"/>
        <v>0</v>
      </c>
      <c r="AD7" s="33">
        <f t="shared" si="0"/>
        <v>0</v>
      </c>
      <c r="AE7" s="33">
        <f t="shared" si="0"/>
        <v>0</v>
      </c>
      <c r="AF7" s="33">
        <f t="shared" si="0"/>
        <v>0</v>
      </c>
      <c r="AG7" s="33">
        <f t="shared" si="0"/>
        <v>0</v>
      </c>
      <c r="AH7" s="33">
        <f t="shared" si="0"/>
        <v>0</v>
      </c>
      <c r="AI7" s="33">
        <f t="shared" si="0"/>
        <v>0</v>
      </c>
      <c r="AJ7" s="33">
        <f t="shared" si="0"/>
        <v>0</v>
      </c>
    </row>
    <row r="8" spans="1:36" ht="13.5" thickTop="1">
      <c r="A8" s="18">
        <v>1</v>
      </c>
      <c r="B8" s="170" t="s">
        <v>139</v>
      </c>
      <c r="C8" s="116" t="s">
        <v>204</v>
      </c>
      <c r="D8" s="47">
        <f>E8+J8+O8+T8+W8+Z8+AE8+AH8</f>
        <v>0</v>
      </c>
      <c r="E8" s="47">
        <f>F8+G8</f>
        <v>0</v>
      </c>
      <c r="F8" s="86"/>
      <c r="G8" s="86"/>
      <c r="H8" s="86"/>
      <c r="I8" s="86"/>
      <c r="J8" s="47">
        <f>K8+L8</f>
        <v>0</v>
      </c>
      <c r="K8" s="86"/>
      <c r="L8" s="86"/>
      <c r="M8" s="86"/>
      <c r="N8" s="86"/>
      <c r="O8" s="47">
        <f>P8+Q8</f>
        <v>0</v>
      </c>
      <c r="P8" s="86"/>
      <c r="Q8" s="86"/>
      <c r="R8" s="86"/>
      <c r="S8" s="86"/>
      <c r="T8" s="47">
        <f>U8</f>
        <v>0</v>
      </c>
      <c r="U8" s="86"/>
      <c r="V8" s="86"/>
      <c r="W8" s="47">
        <f>X8</f>
        <v>0</v>
      </c>
      <c r="X8" s="86"/>
      <c r="Y8" s="86"/>
      <c r="Z8" s="47">
        <f>AA8+AB8</f>
        <v>0</v>
      </c>
      <c r="AA8" s="86"/>
      <c r="AB8" s="86"/>
      <c r="AC8" s="86"/>
      <c r="AD8" s="86"/>
      <c r="AE8" s="47">
        <f>AF8</f>
        <v>0</v>
      </c>
      <c r="AF8" s="86"/>
      <c r="AG8" s="86"/>
      <c r="AH8" s="47">
        <f>AI8</f>
        <v>0</v>
      </c>
      <c r="AI8" s="86"/>
      <c r="AJ8" s="86"/>
    </row>
    <row r="9" spans="1:36" s="15" customFormat="1" ht="12.75">
      <c r="A9" s="19"/>
      <c r="B9" s="169" t="s">
        <v>10</v>
      </c>
      <c r="C9" s="179" t="s">
        <v>9</v>
      </c>
      <c r="D9" s="47">
        <f>D11+D13</f>
        <v>0</v>
      </c>
      <c r="E9" s="47">
        <f aca="true" t="shared" si="1" ref="E9:AJ9">E11+E13</f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47">
        <f t="shared" si="1"/>
        <v>0</v>
      </c>
      <c r="O9" s="47">
        <f t="shared" si="1"/>
        <v>0</v>
      </c>
      <c r="P9" s="47">
        <f t="shared" si="1"/>
        <v>0</v>
      </c>
      <c r="Q9" s="47">
        <f t="shared" si="1"/>
        <v>0</v>
      </c>
      <c r="R9" s="47">
        <f t="shared" si="1"/>
        <v>0</v>
      </c>
      <c r="S9" s="47">
        <f t="shared" si="1"/>
        <v>0</v>
      </c>
      <c r="T9" s="47">
        <f t="shared" si="1"/>
        <v>0</v>
      </c>
      <c r="U9" s="47">
        <f t="shared" si="1"/>
        <v>0</v>
      </c>
      <c r="V9" s="47">
        <f t="shared" si="1"/>
        <v>0</v>
      </c>
      <c r="W9" s="47">
        <f t="shared" si="1"/>
        <v>0</v>
      </c>
      <c r="X9" s="47">
        <f t="shared" si="1"/>
        <v>0</v>
      </c>
      <c r="Y9" s="47">
        <f t="shared" si="1"/>
        <v>0</v>
      </c>
      <c r="Z9" s="47">
        <f t="shared" si="1"/>
        <v>0</v>
      </c>
      <c r="AA9" s="47">
        <f t="shared" si="1"/>
        <v>0</v>
      </c>
      <c r="AB9" s="47">
        <f t="shared" si="1"/>
        <v>0</v>
      </c>
      <c r="AC9" s="47">
        <f t="shared" si="1"/>
        <v>0</v>
      </c>
      <c r="AD9" s="47">
        <f t="shared" si="1"/>
        <v>0</v>
      </c>
      <c r="AE9" s="47">
        <f t="shared" si="1"/>
        <v>0</v>
      </c>
      <c r="AF9" s="47">
        <f t="shared" si="1"/>
        <v>0</v>
      </c>
      <c r="AG9" s="47">
        <f t="shared" si="1"/>
        <v>0</v>
      </c>
      <c r="AH9" s="47">
        <f t="shared" si="1"/>
        <v>0</v>
      </c>
      <c r="AI9" s="47">
        <f t="shared" si="1"/>
        <v>0</v>
      </c>
      <c r="AJ9" s="47">
        <f t="shared" si="1"/>
        <v>0</v>
      </c>
    </row>
    <row r="10" spans="1:36" s="15" customFormat="1" ht="12.75">
      <c r="A10" s="19"/>
      <c r="B10" s="169"/>
      <c r="C10" s="180" t="s">
        <v>11</v>
      </c>
      <c r="D10" s="47">
        <f>D12+D14+D15</f>
        <v>0</v>
      </c>
      <c r="E10" s="47">
        <f aca="true" t="shared" si="2" ref="E10:AJ10">E12+E14+E15</f>
        <v>0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47">
        <f t="shared" si="2"/>
        <v>0</v>
      </c>
      <c r="J10" s="47">
        <f t="shared" si="2"/>
        <v>0</v>
      </c>
      <c r="K10" s="47">
        <f t="shared" si="2"/>
        <v>0</v>
      </c>
      <c r="L10" s="47">
        <f t="shared" si="2"/>
        <v>0</v>
      </c>
      <c r="M10" s="47">
        <f t="shared" si="2"/>
        <v>0</v>
      </c>
      <c r="N10" s="47">
        <f t="shared" si="2"/>
        <v>0</v>
      </c>
      <c r="O10" s="47">
        <f t="shared" si="2"/>
        <v>0</v>
      </c>
      <c r="P10" s="47">
        <f t="shared" si="2"/>
        <v>0</v>
      </c>
      <c r="Q10" s="47">
        <f t="shared" si="2"/>
        <v>0</v>
      </c>
      <c r="R10" s="47">
        <f t="shared" si="2"/>
        <v>0</v>
      </c>
      <c r="S10" s="47">
        <f t="shared" si="2"/>
        <v>0</v>
      </c>
      <c r="T10" s="47">
        <f t="shared" si="2"/>
        <v>0</v>
      </c>
      <c r="U10" s="47">
        <f t="shared" si="2"/>
        <v>0</v>
      </c>
      <c r="V10" s="47">
        <f t="shared" si="2"/>
        <v>0</v>
      </c>
      <c r="W10" s="47">
        <f t="shared" si="2"/>
        <v>0</v>
      </c>
      <c r="X10" s="47">
        <f t="shared" si="2"/>
        <v>0</v>
      </c>
      <c r="Y10" s="47">
        <f t="shared" si="2"/>
        <v>0</v>
      </c>
      <c r="Z10" s="47">
        <f t="shared" si="2"/>
        <v>0</v>
      </c>
      <c r="AA10" s="47">
        <f t="shared" si="2"/>
        <v>0</v>
      </c>
      <c r="AB10" s="47">
        <f t="shared" si="2"/>
        <v>0</v>
      </c>
      <c r="AC10" s="47">
        <f t="shared" si="2"/>
        <v>0</v>
      </c>
      <c r="AD10" s="47">
        <f t="shared" si="2"/>
        <v>0</v>
      </c>
      <c r="AE10" s="47">
        <f t="shared" si="2"/>
        <v>0</v>
      </c>
      <c r="AF10" s="47">
        <f t="shared" si="2"/>
        <v>0</v>
      </c>
      <c r="AG10" s="47">
        <f t="shared" si="2"/>
        <v>0</v>
      </c>
      <c r="AH10" s="47">
        <f t="shared" si="2"/>
        <v>0</v>
      </c>
      <c r="AI10" s="47">
        <f t="shared" si="2"/>
        <v>0</v>
      </c>
      <c r="AJ10" s="47">
        <f t="shared" si="2"/>
        <v>0</v>
      </c>
    </row>
    <row r="11" spans="1:36" s="15" customFormat="1" ht="12.75">
      <c r="A11" s="19" t="s">
        <v>12</v>
      </c>
      <c r="B11" s="367" t="s">
        <v>13</v>
      </c>
      <c r="C11" s="180" t="s">
        <v>9</v>
      </c>
      <c r="D11" s="47">
        <f aca="true" t="shared" si="3" ref="D11:D55">E11+J11+O11+T11+W11+Z11+AE11+AH11</f>
        <v>0</v>
      </c>
      <c r="E11" s="47">
        <f aca="true" t="shared" si="4" ref="E11:E55">F11+G11</f>
        <v>0</v>
      </c>
      <c r="F11" s="86"/>
      <c r="G11" s="86"/>
      <c r="H11" s="86"/>
      <c r="I11" s="86"/>
      <c r="J11" s="47">
        <f aca="true" t="shared" si="5" ref="J11:J55">K11+L11</f>
        <v>0</v>
      </c>
      <c r="K11" s="86"/>
      <c r="L11" s="86"/>
      <c r="M11" s="86"/>
      <c r="N11" s="86"/>
      <c r="O11" s="47">
        <f aca="true" t="shared" si="6" ref="O11:O55">P11+Q11</f>
        <v>0</v>
      </c>
      <c r="P11" s="86"/>
      <c r="Q11" s="86"/>
      <c r="R11" s="86"/>
      <c r="S11" s="86"/>
      <c r="T11" s="47">
        <f aca="true" t="shared" si="7" ref="T11:T87">U11</f>
        <v>0</v>
      </c>
      <c r="U11" s="86"/>
      <c r="V11" s="86"/>
      <c r="W11" s="47">
        <f aca="true" t="shared" si="8" ref="W11:W87">X11</f>
        <v>0</v>
      </c>
      <c r="X11" s="86"/>
      <c r="Y11" s="86"/>
      <c r="Z11" s="47">
        <f aca="true" t="shared" si="9" ref="Z11:Z55">AA11+AB11</f>
        <v>0</v>
      </c>
      <c r="AA11" s="86"/>
      <c r="AB11" s="86"/>
      <c r="AC11" s="86"/>
      <c r="AD11" s="86"/>
      <c r="AE11" s="47">
        <f aca="true" t="shared" si="10" ref="AE11:AE87">AF11</f>
        <v>0</v>
      </c>
      <c r="AF11" s="86"/>
      <c r="AG11" s="86"/>
      <c r="AH11" s="47">
        <f aca="true" t="shared" si="11" ref="AH11:AH87">AI11</f>
        <v>0</v>
      </c>
      <c r="AI11" s="86"/>
      <c r="AJ11" s="86"/>
    </row>
    <row r="12" spans="1:36" s="15" customFormat="1" ht="12.75">
      <c r="A12" s="19"/>
      <c r="B12" s="368"/>
      <c r="C12" s="180" t="s">
        <v>11</v>
      </c>
      <c r="D12" s="47">
        <f t="shared" si="3"/>
        <v>0</v>
      </c>
      <c r="E12" s="47">
        <f t="shared" si="4"/>
        <v>0</v>
      </c>
      <c r="F12" s="86"/>
      <c r="G12" s="86"/>
      <c r="H12" s="86"/>
      <c r="I12" s="86"/>
      <c r="J12" s="47">
        <f t="shared" si="5"/>
        <v>0</v>
      </c>
      <c r="K12" s="86"/>
      <c r="L12" s="86"/>
      <c r="M12" s="86"/>
      <c r="N12" s="86"/>
      <c r="O12" s="47">
        <f t="shared" si="6"/>
        <v>0</v>
      </c>
      <c r="P12" s="86"/>
      <c r="Q12" s="86"/>
      <c r="R12" s="86"/>
      <c r="S12" s="86"/>
      <c r="T12" s="47">
        <f t="shared" si="7"/>
        <v>0</v>
      </c>
      <c r="U12" s="86"/>
      <c r="V12" s="86"/>
      <c r="W12" s="47">
        <f t="shared" si="8"/>
        <v>0</v>
      </c>
      <c r="X12" s="86"/>
      <c r="Y12" s="86"/>
      <c r="Z12" s="47">
        <f t="shared" si="9"/>
        <v>0</v>
      </c>
      <c r="AA12" s="86"/>
      <c r="AB12" s="86"/>
      <c r="AC12" s="86"/>
      <c r="AD12" s="86"/>
      <c r="AE12" s="47">
        <f t="shared" si="10"/>
        <v>0</v>
      </c>
      <c r="AF12" s="86"/>
      <c r="AG12" s="86"/>
      <c r="AH12" s="47">
        <f t="shared" si="11"/>
        <v>0</v>
      </c>
      <c r="AI12" s="86"/>
      <c r="AJ12" s="86"/>
    </row>
    <row r="13" spans="1:36" s="15" customFormat="1" ht="12.75">
      <c r="A13" s="19" t="s">
        <v>14</v>
      </c>
      <c r="B13" s="367" t="s">
        <v>15</v>
      </c>
      <c r="C13" s="180" t="s">
        <v>9</v>
      </c>
      <c r="D13" s="47">
        <f t="shared" si="3"/>
        <v>0</v>
      </c>
      <c r="E13" s="47">
        <f t="shared" si="4"/>
        <v>0</v>
      </c>
      <c r="F13" s="86"/>
      <c r="G13" s="86"/>
      <c r="H13" s="86"/>
      <c r="I13" s="86"/>
      <c r="J13" s="47">
        <f t="shared" si="5"/>
        <v>0</v>
      </c>
      <c r="K13" s="86"/>
      <c r="L13" s="86"/>
      <c r="M13" s="86"/>
      <c r="N13" s="86"/>
      <c r="O13" s="47">
        <f t="shared" si="6"/>
        <v>0</v>
      </c>
      <c r="P13" s="86"/>
      <c r="Q13" s="86"/>
      <c r="R13" s="86"/>
      <c r="S13" s="86"/>
      <c r="T13" s="47">
        <f t="shared" si="7"/>
        <v>0</v>
      </c>
      <c r="U13" s="86"/>
      <c r="V13" s="86"/>
      <c r="W13" s="47">
        <f t="shared" si="8"/>
        <v>0</v>
      </c>
      <c r="X13" s="86"/>
      <c r="Y13" s="86"/>
      <c r="Z13" s="47">
        <f t="shared" si="9"/>
        <v>0</v>
      </c>
      <c r="AA13" s="86"/>
      <c r="AB13" s="86"/>
      <c r="AC13" s="86"/>
      <c r="AD13" s="86"/>
      <c r="AE13" s="47">
        <f t="shared" si="10"/>
        <v>0</v>
      </c>
      <c r="AF13" s="86"/>
      <c r="AG13" s="86"/>
      <c r="AH13" s="47">
        <f t="shared" si="11"/>
        <v>0</v>
      </c>
      <c r="AI13" s="86"/>
      <c r="AJ13" s="86"/>
    </row>
    <row r="14" spans="1:36" s="15" customFormat="1" ht="12.75">
      <c r="A14" s="19"/>
      <c r="B14" s="369"/>
      <c r="C14" s="180" t="s">
        <v>11</v>
      </c>
      <c r="D14" s="48">
        <f t="shared" si="3"/>
        <v>0</v>
      </c>
      <c r="E14" s="48">
        <f t="shared" si="4"/>
        <v>0</v>
      </c>
      <c r="F14" s="166"/>
      <c r="G14" s="166"/>
      <c r="H14" s="166"/>
      <c r="I14" s="166"/>
      <c r="J14" s="48">
        <f t="shared" si="5"/>
        <v>0</v>
      </c>
      <c r="K14" s="166"/>
      <c r="L14" s="166"/>
      <c r="M14" s="166"/>
      <c r="N14" s="166"/>
      <c r="O14" s="48">
        <f t="shared" si="6"/>
        <v>0</v>
      </c>
      <c r="P14" s="166"/>
      <c r="Q14" s="166"/>
      <c r="R14" s="166"/>
      <c r="S14" s="166"/>
      <c r="T14" s="48">
        <f t="shared" si="7"/>
        <v>0</v>
      </c>
      <c r="U14" s="166"/>
      <c r="V14" s="166"/>
      <c r="W14" s="48">
        <f t="shared" si="8"/>
        <v>0</v>
      </c>
      <c r="X14" s="166"/>
      <c r="Y14" s="166"/>
      <c r="Z14" s="48">
        <f t="shared" si="9"/>
        <v>0</v>
      </c>
      <c r="AA14" s="166"/>
      <c r="AB14" s="166"/>
      <c r="AC14" s="166"/>
      <c r="AD14" s="166"/>
      <c r="AE14" s="48">
        <f t="shared" si="10"/>
        <v>0</v>
      </c>
      <c r="AF14" s="166"/>
      <c r="AG14" s="166"/>
      <c r="AH14" s="48">
        <f t="shared" si="11"/>
        <v>0</v>
      </c>
      <c r="AI14" s="166"/>
      <c r="AJ14" s="166"/>
    </row>
    <row r="15" spans="1:36" s="15" customFormat="1" ht="13.5" thickBot="1">
      <c r="A15" s="20" t="s">
        <v>210</v>
      </c>
      <c r="B15" s="168" t="s">
        <v>211</v>
      </c>
      <c r="C15" s="181" t="s">
        <v>11</v>
      </c>
      <c r="D15" s="49">
        <f>E15+J15+O15+T15+W15+Z15+AE15+AH15</f>
        <v>0</v>
      </c>
      <c r="E15" s="49">
        <f>F15+G15</f>
        <v>0</v>
      </c>
      <c r="F15" s="87"/>
      <c r="G15" s="87"/>
      <c r="H15" s="87"/>
      <c r="I15" s="87"/>
      <c r="J15" s="49">
        <f>K15+L15</f>
        <v>0</v>
      </c>
      <c r="K15" s="87"/>
      <c r="L15" s="87"/>
      <c r="M15" s="87"/>
      <c r="N15" s="87"/>
      <c r="O15" s="49">
        <f>P15+Q15</f>
        <v>0</v>
      </c>
      <c r="P15" s="87"/>
      <c r="Q15" s="87"/>
      <c r="R15" s="87"/>
      <c r="S15" s="87"/>
      <c r="T15" s="49">
        <f>U15</f>
        <v>0</v>
      </c>
      <c r="U15" s="87"/>
      <c r="V15" s="87"/>
      <c r="W15" s="49">
        <f>X15</f>
        <v>0</v>
      </c>
      <c r="X15" s="87"/>
      <c r="Y15" s="87"/>
      <c r="Z15" s="49">
        <f>AA15+AB15</f>
        <v>0</v>
      </c>
      <c r="AA15" s="87"/>
      <c r="AB15" s="87"/>
      <c r="AC15" s="87"/>
      <c r="AD15" s="87"/>
      <c r="AE15" s="49">
        <f>AF15</f>
        <v>0</v>
      </c>
      <c r="AF15" s="87"/>
      <c r="AG15" s="87"/>
      <c r="AH15" s="49">
        <f>AI15</f>
        <v>0</v>
      </c>
      <c r="AI15" s="87"/>
      <c r="AJ15" s="87"/>
    </row>
    <row r="16" spans="1:36" s="15" customFormat="1" ht="12.75">
      <c r="A16" s="18" t="s">
        <v>186</v>
      </c>
      <c r="B16" s="370" t="s">
        <v>187</v>
      </c>
      <c r="C16" s="179" t="s">
        <v>188</v>
      </c>
      <c r="D16" s="47">
        <f aca="true" t="shared" si="12" ref="D16:D26">E16+J16+O16+T16+W16+Z16+AE16+AH16</f>
        <v>0</v>
      </c>
      <c r="E16" s="47">
        <f aca="true" t="shared" si="13" ref="E16:E26">F16+G16</f>
        <v>0</v>
      </c>
      <c r="F16" s="86"/>
      <c r="G16" s="86"/>
      <c r="H16" s="86"/>
      <c r="I16" s="86"/>
      <c r="J16" s="47">
        <f aca="true" t="shared" si="14" ref="J16:J26">K16+L16</f>
        <v>0</v>
      </c>
      <c r="K16" s="86"/>
      <c r="L16" s="86"/>
      <c r="M16" s="86"/>
      <c r="N16" s="86"/>
      <c r="O16" s="47">
        <f aca="true" t="shared" si="15" ref="O16:O26">P16+Q16</f>
        <v>0</v>
      </c>
      <c r="P16" s="86"/>
      <c r="Q16" s="86"/>
      <c r="R16" s="86"/>
      <c r="S16" s="86"/>
      <c r="T16" s="47">
        <f aca="true" t="shared" si="16" ref="T16:T26">U16</f>
        <v>0</v>
      </c>
      <c r="U16" s="86"/>
      <c r="V16" s="86"/>
      <c r="W16" s="47">
        <f aca="true" t="shared" si="17" ref="W16:W26">X16</f>
        <v>0</v>
      </c>
      <c r="X16" s="86"/>
      <c r="Y16" s="86"/>
      <c r="Z16" s="47">
        <f aca="true" t="shared" si="18" ref="Z16:Z26">AA16+AB16</f>
        <v>0</v>
      </c>
      <c r="AA16" s="86"/>
      <c r="AB16" s="86"/>
      <c r="AC16" s="86"/>
      <c r="AD16" s="86"/>
      <c r="AE16" s="47">
        <f aca="true" t="shared" si="19" ref="AE16:AE26">AF16</f>
        <v>0</v>
      </c>
      <c r="AF16" s="86"/>
      <c r="AG16" s="86"/>
      <c r="AH16" s="47">
        <f aca="true" t="shared" si="20" ref="AH16:AH26">AI16</f>
        <v>0</v>
      </c>
      <c r="AI16" s="86"/>
      <c r="AJ16" s="86"/>
    </row>
    <row r="17" spans="1:36" s="15" customFormat="1" ht="12.75">
      <c r="A17" s="18"/>
      <c r="B17" s="371"/>
      <c r="C17" s="179" t="s">
        <v>11</v>
      </c>
      <c r="D17" s="47">
        <f>D19+D21+D23+D25+D26</f>
        <v>0</v>
      </c>
      <c r="E17" s="47">
        <f aca="true" t="shared" si="21" ref="E17:AJ17">E19+E21+E23+E25+E26</f>
        <v>0</v>
      </c>
      <c r="F17" s="47">
        <f t="shared" si="21"/>
        <v>0</v>
      </c>
      <c r="G17" s="47">
        <f t="shared" si="21"/>
        <v>0</v>
      </c>
      <c r="H17" s="47">
        <f t="shared" si="21"/>
        <v>0</v>
      </c>
      <c r="I17" s="47">
        <f t="shared" si="21"/>
        <v>0</v>
      </c>
      <c r="J17" s="47">
        <f t="shared" si="21"/>
        <v>0</v>
      </c>
      <c r="K17" s="47">
        <f t="shared" si="21"/>
        <v>0</v>
      </c>
      <c r="L17" s="47">
        <f t="shared" si="21"/>
        <v>0</v>
      </c>
      <c r="M17" s="47">
        <f t="shared" si="21"/>
        <v>0</v>
      </c>
      <c r="N17" s="47">
        <f t="shared" si="21"/>
        <v>0</v>
      </c>
      <c r="O17" s="47">
        <f t="shared" si="21"/>
        <v>0</v>
      </c>
      <c r="P17" s="47">
        <f t="shared" si="21"/>
        <v>0</v>
      </c>
      <c r="Q17" s="47">
        <f t="shared" si="21"/>
        <v>0</v>
      </c>
      <c r="R17" s="47">
        <f t="shared" si="21"/>
        <v>0</v>
      </c>
      <c r="S17" s="47">
        <f t="shared" si="21"/>
        <v>0</v>
      </c>
      <c r="T17" s="47">
        <f t="shared" si="21"/>
        <v>0</v>
      </c>
      <c r="U17" s="47">
        <f t="shared" si="21"/>
        <v>0</v>
      </c>
      <c r="V17" s="47">
        <f t="shared" si="21"/>
        <v>0</v>
      </c>
      <c r="W17" s="47">
        <f t="shared" si="21"/>
        <v>0</v>
      </c>
      <c r="X17" s="47">
        <f t="shared" si="21"/>
        <v>0</v>
      </c>
      <c r="Y17" s="47">
        <f t="shared" si="21"/>
        <v>0</v>
      </c>
      <c r="Z17" s="47">
        <f t="shared" si="21"/>
        <v>0</v>
      </c>
      <c r="AA17" s="47">
        <f t="shared" si="21"/>
        <v>0</v>
      </c>
      <c r="AB17" s="47">
        <f t="shared" si="21"/>
        <v>0</v>
      </c>
      <c r="AC17" s="47">
        <f t="shared" si="21"/>
        <v>0</v>
      </c>
      <c r="AD17" s="47">
        <f t="shared" si="21"/>
        <v>0</v>
      </c>
      <c r="AE17" s="47">
        <f t="shared" si="21"/>
        <v>0</v>
      </c>
      <c r="AF17" s="47">
        <f t="shared" si="21"/>
        <v>0</v>
      </c>
      <c r="AG17" s="47">
        <f t="shared" si="21"/>
        <v>0</v>
      </c>
      <c r="AH17" s="47">
        <f t="shared" si="21"/>
        <v>0</v>
      </c>
      <c r="AI17" s="47">
        <f t="shared" si="21"/>
        <v>0</v>
      </c>
      <c r="AJ17" s="47">
        <f t="shared" si="21"/>
        <v>0</v>
      </c>
    </row>
    <row r="18" spans="1:36" s="15" customFormat="1" ht="12.75">
      <c r="A18" s="18" t="s">
        <v>189</v>
      </c>
      <c r="B18" s="372" t="s">
        <v>190</v>
      </c>
      <c r="C18" s="179" t="s">
        <v>191</v>
      </c>
      <c r="D18" s="47">
        <f t="shared" si="12"/>
        <v>0</v>
      </c>
      <c r="E18" s="47">
        <f t="shared" si="13"/>
        <v>0</v>
      </c>
      <c r="F18" s="86"/>
      <c r="G18" s="86"/>
      <c r="H18" s="86"/>
      <c r="I18" s="86"/>
      <c r="J18" s="47">
        <f t="shared" si="14"/>
        <v>0</v>
      </c>
      <c r="K18" s="86"/>
      <c r="L18" s="86"/>
      <c r="M18" s="86"/>
      <c r="N18" s="86"/>
      <c r="O18" s="47">
        <f t="shared" si="15"/>
        <v>0</v>
      </c>
      <c r="P18" s="86"/>
      <c r="Q18" s="86"/>
      <c r="R18" s="86"/>
      <c r="S18" s="86"/>
      <c r="T18" s="47">
        <f t="shared" si="16"/>
        <v>0</v>
      </c>
      <c r="U18" s="86"/>
      <c r="V18" s="86"/>
      <c r="W18" s="47">
        <f t="shared" si="17"/>
        <v>0</v>
      </c>
      <c r="X18" s="86"/>
      <c r="Y18" s="86"/>
      <c r="Z18" s="47">
        <f t="shared" si="18"/>
        <v>0</v>
      </c>
      <c r="AA18" s="86"/>
      <c r="AB18" s="86"/>
      <c r="AC18" s="86"/>
      <c r="AD18" s="86"/>
      <c r="AE18" s="47">
        <f t="shared" si="19"/>
        <v>0</v>
      </c>
      <c r="AF18" s="86"/>
      <c r="AG18" s="86"/>
      <c r="AH18" s="47">
        <f t="shared" si="20"/>
        <v>0</v>
      </c>
      <c r="AI18" s="86"/>
      <c r="AJ18" s="86"/>
    </row>
    <row r="19" spans="1:36" s="15" customFormat="1" ht="12.75">
      <c r="A19" s="18"/>
      <c r="B19" s="373"/>
      <c r="C19" s="179" t="s">
        <v>11</v>
      </c>
      <c r="D19" s="47">
        <f t="shared" si="12"/>
        <v>0</v>
      </c>
      <c r="E19" s="47">
        <f t="shared" si="13"/>
        <v>0</v>
      </c>
      <c r="F19" s="86"/>
      <c r="G19" s="86"/>
      <c r="H19" s="86"/>
      <c r="I19" s="86"/>
      <c r="J19" s="47">
        <f t="shared" si="14"/>
        <v>0</v>
      </c>
      <c r="K19" s="86"/>
      <c r="L19" s="86"/>
      <c r="M19" s="86"/>
      <c r="N19" s="86"/>
      <c r="O19" s="47">
        <f t="shared" si="15"/>
        <v>0</v>
      </c>
      <c r="P19" s="86"/>
      <c r="Q19" s="86"/>
      <c r="R19" s="86"/>
      <c r="S19" s="86"/>
      <c r="T19" s="47">
        <f t="shared" si="16"/>
        <v>0</v>
      </c>
      <c r="U19" s="86"/>
      <c r="V19" s="86"/>
      <c r="W19" s="47">
        <f t="shared" si="17"/>
        <v>0</v>
      </c>
      <c r="X19" s="86"/>
      <c r="Y19" s="86"/>
      <c r="Z19" s="47">
        <f t="shared" si="18"/>
        <v>0</v>
      </c>
      <c r="AA19" s="86"/>
      <c r="AB19" s="86"/>
      <c r="AC19" s="86"/>
      <c r="AD19" s="86"/>
      <c r="AE19" s="47">
        <f t="shared" si="19"/>
        <v>0</v>
      </c>
      <c r="AF19" s="86"/>
      <c r="AG19" s="86"/>
      <c r="AH19" s="47">
        <f t="shared" si="20"/>
        <v>0</v>
      </c>
      <c r="AI19" s="86"/>
      <c r="AJ19" s="86"/>
    </row>
    <row r="20" spans="1:36" s="15" customFormat="1" ht="12.75">
      <c r="A20" s="18" t="s">
        <v>192</v>
      </c>
      <c r="B20" s="372" t="s">
        <v>193</v>
      </c>
      <c r="C20" s="179" t="s">
        <v>195</v>
      </c>
      <c r="D20" s="47">
        <f t="shared" si="12"/>
        <v>0</v>
      </c>
      <c r="E20" s="47">
        <f t="shared" si="13"/>
        <v>0</v>
      </c>
      <c r="F20" s="86"/>
      <c r="G20" s="86"/>
      <c r="H20" s="86"/>
      <c r="I20" s="86"/>
      <c r="J20" s="47">
        <f t="shared" si="14"/>
        <v>0</v>
      </c>
      <c r="K20" s="86"/>
      <c r="L20" s="86"/>
      <c r="M20" s="86"/>
      <c r="N20" s="86"/>
      <c r="O20" s="47">
        <f t="shared" si="15"/>
        <v>0</v>
      </c>
      <c r="P20" s="86"/>
      <c r="Q20" s="86"/>
      <c r="R20" s="86"/>
      <c r="S20" s="86"/>
      <c r="T20" s="47">
        <f t="shared" si="16"/>
        <v>0</v>
      </c>
      <c r="U20" s="86"/>
      <c r="V20" s="86"/>
      <c r="W20" s="47">
        <f t="shared" si="17"/>
        <v>0</v>
      </c>
      <c r="X20" s="86"/>
      <c r="Y20" s="86"/>
      <c r="Z20" s="47">
        <f t="shared" si="18"/>
        <v>0</v>
      </c>
      <c r="AA20" s="86"/>
      <c r="AB20" s="86"/>
      <c r="AC20" s="86"/>
      <c r="AD20" s="86"/>
      <c r="AE20" s="47">
        <f t="shared" si="19"/>
        <v>0</v>
      </c>
      <c r="AF20" s="86"/>
      <c r="AG20" s="86"/>
      <c r="AH20" s="47">
        <f t="shared" si="20"/>
        <v>0</v>
      </c>
      <c r="AI20" s="86"/>
      <c r="AJ20" s="86"/>
    </row>
    <row r="21" spans="1:36" s="15" customFormat="1" ht="12.75">
      <c r="A21" s="18"/>
      <c r="B21" s="373"/>
      <c r="C21" s="179" t="s">
        <v>11</v>
      </c>
      <c r="D21" s="47">
        <f t="shared" si="12"/>
        <v>0</v>
      </c>
      <c r="E21" s="47">
        <f t="shared" si="13"/>
        <v>0</v>
      </c>
      <c r="F21" s="86"/>
      <c r="G21" s="86"/>
      <c r="H21" s="86"/>
      <c r="I21" s="86"/>
      <c r="J21" s="47">
        <f t="shared" si="14"/>
        <v>0</v>
      </c>
      <c r="K21" s="86"/>
      <c r="L21" s="86"/>
      <c r="M21" s="86"/>
      <c r="N21" s="86"/>
      <c r="O21" s="47">
        <f t="shared" si="15"/>
        <v>0</v>
      </c>
      <c r="P21" s="86"/>
      <c r="Q21" s="86"/>
      <c r="R21" s="86"/>
      <c r="S21" s="86"/>
      <c r="T21" s="47">
        <f t="shared" si="16"/>
        <v>0</v>
      </c>
      <c r="U21" s="86"/>
      <c r="V21" s="86"/>
      <c r="W21" s="47">
        <f t="shared" si="17"/>
        <v>0</v>
      </c>
      <c r="X21" s="86"/>
      <c r="Y21" s="86"/>
      <c r="Z21" s="47">
        <f t="shared" si="18"/>
        <v>0</v>
      </c>
      <c r="AA21" s="86"/>
      <c r="AB21" s="86"/>
      <c r="AC21" s="86"/>
      <c r="AD21" s="86"/>
      <c r="AE21" s="47">
        <f t="shared" si="19"/>
        <v>0</v>
      </c>
      <c r="AF21" s="86"/>
      <c r="AG21" s="86"/>
      <c r="AH21" s="47">
        <f t="shared" si="20"/>
        <v>0</v>
      </c>
      <c r="AI21" s="86"/>
      <c r="AJ21" s="86"/>
    </row>
    <row r="22" spans="1:36" s="15" customFormat="1" ht="12.75">
      <c r="A22" s="18" t="s">
        <v>196</v>
      </c>
      <c r="B22" s="372" t="s">
        <v>197</v>
      </c>
      <c r="C22" s="179" t="s">
        <v>195</v>
      </c>
      <c r="D22" s="47">
        <f t="shared" si="12"/>
        <v>0</v>
      </c>
      <c r="E22" s="47">
        <f t="shared" si="13"/>
        <v>0</v>
      </c>
      <c r="F22" s="86"/>
      <c r="G22" s="86"/>
      <c r="H22" s="86"/>
      <c r="I22" s="86"/>
      <c r="J22" s="47">
        <f t="shared" si="14"/>
        <v>0</v>
      </c>
      <c r="K22" s="86"/>
      <c r="L22" s="86"/>
      <c r="M22" s="86"/>
      <c r="N22" s="86"/>
      <c r="O22" s="47">
        <f t="shared" si="15"/>
        <v>0</v>
      </c>
      <c r="P22" s="86"/>
      <c r="Q22" s="86"/>
      <c r="R22" s="86"/>
      <c r="S22" s="86"/>
      <c r="T22" s="47">
        <f t="shared" si="16"/>
        <v>0</v>
      </c>
      <c r="U22" s="86"/>
      <c r="V22" s="86"/>
      <c r="W22" s="47">
        <f t="shared" si="17"/>
        <v>0</v>
      </c>
      <c r="X22" s="86"/>
      <c r="Y22" s="86"/>
      <c r="Z22" s="47">
        <f t="shared" si="18"/>
        <v>0</v>
      </c>
      <c r="AA22" s="86"/>
      <c r="AB22" s="86"/>
      <c r="AC22" s="86"/>
      <c r="AD22" s="86"/>
      <c r="AE22" s="47">
        <f t="shared" si="19"/>
        <v>0</v>
      </c>
      <c r="AF22" s="86"/>
      <c r="AG22" s="86"/>
      <c r="AH22" s="47">
        <f t="shared" si="20"/>
        <v>0</v>
      </c>
      <c r="AI22" s="86"/>
      <c r="AJ22" s="86"/>
    </row>
    <row r="23" spans="1:36" s="15" customFormat="1" ht="12.75">
      <c r="A23" s="18"/>
      <c r="B23" s="373"/>
      <c r="C23" s="179" t="s">
        <v>11</v>
      </c>
      <c r="D23" s="47">
        <f t="shared" si="12"/>
        <v>0</v>
      </c>
      <c r="E23" s="47">
        <f t="shared" si="13"/>
        <v>0</v>
      </c>
      <c r="F23" s="86"/>
      <c r="G23" s="86"/>
      <c r="H23" s="86"/>
      <c r="I23" s="86"/>
      <c r="J23" s="47">
        <f t="shared" si="14"/>
        <v>0</v>
      </c>
      <c r="K23" s="86"/>
      <c r="L23" s="86"/>
      <c r="M23" s="86"/>
      <c r="N23" s="86"/>
      <c r="O23" s="47">
        <f t="shared" si="15"/>
        <v>0</v>
      </c>
      <c r="P23" s="86"/>
      <c r="Q23" s="86"/>
      <c r="R23" s="86"/>
      <c r="S23" s="86"/>
      <c r="T23" s="47">
        <f t="shared" si="16"/>
        <v>0</v>
      </c>
      <c r="U23" s="86"/>
      <c r="V23" s="86"/>
      <c r="W23" s="47">
        <f t="shared" si="17"/>
        <v>0</v>
      </c>
      <c r="X23" s="86"/>
      <c r="Y23" s="86"/>
      <c r="Z23" s="47">
        <f t="shared" si="18"/>
        <v>0</v>
      </c>
      <c r="AA23" s="86"/>
      <c r="AB23" s="86"/>
      <c r="AC23" s="86"/>
      <c r="AD23" s="86"/>
      <c r="AE23" s="47">
        <f t="shared" si="19"/>
        <v>0</v>
      </c>
      <c r="AF23" s="86"/>
      <c r="AG23" s="86"/>
      <c r="AH23" s="47">
        <f t="shared" si="20"/>
        <v>0</v>
      </c>
      <c r="AI23" s="86"/>
      <c r="AJ23" s="86"/>
    </row>
    <row r="24" spans="1:36" s="15" customFormat="1" ht="12.75">
      <c r="A24" s="18" t="s">
        <v>199</v>
      </c>
      <c r="B24" s="372" t="s">
        <v>200</v>
      </c>
      <c r="C24" s="179" t="s">
        <v>27</v>
      </c>
      <c r="D24" s="47">
        <f t="shared" si="12"/>
        <v>0</v>
      </c>
      <c r="E24" s="47">
        <f t="shared" si="13"/>
        <v>0</v>
      </c>
      <c r="F24" s="86"/>
      <c r="G24" s="86"/>
      <c r="H24" s="86"/>
      <c r="I24" s="86"/>
      <c r="J24" s="47">
        <f t="shared" si="14"/>
        <v>0</v>
      </c>
      <c r="K24" s="86"/>
      <c r="L24" s="86"/>
      <c r="M24" s="86"/>
      <c r="N24" s="86"/>
      <c r="O24" s="47">
        <f t="shared" si="15"/>
        <v>0</v>
      </c>
      <c r="P24" s="86"/>
      <c r="Q24" s="86"/>
      <c r="R24" s="86"/>
      <c r="S24" s="86"/>
      <c r="T24" s="47">
        <f t="shared" si="16"/>
        <v>0</v>
      </c>
      <c r="U24" s="86"/>
      <c r="V24" s="86"/>
      <c r="W24" s="47">
        <f t="shared" si="17"/>
        <v>0</v>
      </c>
      <c r="X24" s="86"/>
      <c r="Y24" s="86"/>
      <c r="Z24" s="47">
        <f t="shared" si="18"/>
        <v>0</v>
      </c>
      <c r="AA24" s="86"/>
      <c r="AB24" s="86"/>
      <c r="AC24" s="86"/>
      <c r="AD24" s="86"/>
      <c r="AE24" s="47">
        <f t="shared" si="19"/>
        <v>0</v>
      </c>
      <c r="AF24" s="86"/>
      <c r="AG24" s="86"/>
      <c r="AH24" s="47">
        <f t="shared" si="20"/>
        <v>0</v>
      </c>
      <c r="AI24" s="86"/>
      <c r="AJ24" s="86"/>
    </row>
    <row r="25" spans="1:36" s="15" customFormat="1" ht="12.75">
      <c r="A25" s="19"/>
      <c r="B25" s="373"/>
      <c r="C25" s="180" t="s">
        <v>11</v>
      </c>
      <c r="D25" s="47">
        <f t="shared" si="12"/>
        <v>0</v>
      </c>
      <c r="E25" s="47">
        <f t="shared" si="13"/>
        <v>0</v>
      </c>
      <c r="F25" s="86"/>
      <c r="G25" s="86"/>
      <c r="H25" s="86"/>
      <c r="I25" s="86"/>
      <c r="J25" s="47">
        <f t="shared" si="14"/>
        <v>0</v>
      </c>
      <c r="K25" s="86"/>
      <c r="L25" s="86"/>
      <c r="M25" s="86"/>
      <c r="N25" s="86"/>
      <c r="O25" s="47">
        <f t="shared" si="15"/>
        <v>0</v>
      </c>
      <c r="P25" s="86"/>
      <c r="Q25" s="86"/>
      <c r="R25" s="86"/>
      <c r="S25" s="86"/>
      <c r="T25" s="47">
        <f t="shared" si="16"/>
        <v>0</v>
      </c>
      <c r="U25" s="86"/>
      <c r="V25" s="86"/>
      <c r="W25" s="47">
        <f t="shared" si="17"/>
        <v>0</v>
      </c>
      <c r="X25" s="86"/>
      <c r="Y25" s="86"/>
      <c r="Z25" s="47">
        <f t="shared" si="18"/>
        <v>0</v>
      </c>
      <c r="AA25" s="86"/>
      <c r="AB25" s="86"/>
      <c r="AC25" s="86"/>
      <c r="AD25" s="86"/>
      <c r="AE25" s="47">
        <f t="shared" si="19"/>
        <v>0</v>
      </c>
      <c r="AF25" s="86"/>
      <c r="AG25" s="86"/>
      <c r="AH25" s="47">
        <f t="shared" si="20"/>
        <v>0</v>
      </c>
      <c r="AI25" s="86"/>
      <c r="AJ25" s="86"/>
    </row>
    <row r="26" spans="1:36" s="15" customFormat="1" ht="13.5" thickBot="1">
      <c r="A26" s="26" t="s">
        <v>201</v>
      </c>
      <c r="B26" s="226" t="s">
        <v>213</v>
      </c>
      <c r="C26" s="222" t="s">
        <v>11</v>
      </c>
      <c r="D26" s="223">
        <f t="shared" si="12"/>
        <v>0</v>
      </c>
      <c r="E26" s="223">
        <f t="shared" si="13"/>
        <v>0</v>
      </c>
      <c r="F26" s="160"/>
      <c r="G26" s="160"/>
      <c r="H26" s="160"/>
      <c r="I26" s="160"/>
      <c r="J26" s="223">
        <f t="shared" si="14"/>
        <v>0</v>
      </c>
      <c r="K26" s="160"/>
      <c r="L26" s="160"/>
      <c r="M26" s="160"/>
      <c r="N26" s="160"/>
      <c r="O26" s="223">
        <f t="shared" si="15"/>
        <v>0</v>
      </c>
      <c r="P26" s="160"/>
      <c r="Q26" s="160"/>
      <c r="R26" s="160"/>
      <c r="S26" s="160"/>
      <c r="T26" s="223">
        <f t="shared" si="16"/>
        <v>0</v>
      </c>
      <c r="U26" s="160"/>
      <c r="V26" s="160"/>
      <c r="W26" s="223">
        <f t="shared" si="17"/>
        <v>0</v>
      </c>
      <c r="X26" s="160"/>
      <c r="Y26" s="160"/>
      <c r="Z26" s="223">
        <f t="shared" si="18"/>
        <v>0</v>
      </c>
      <c r="AA26" s="160"/>
      <c r="AB26" s="160"/>
      <c r="AC26" s="160"/>
      <c r="AD26" s="160"/>
      <c r="AE26" s="223">
        <f t="shared" si="19"/>
        <v>0</v>
      </c>
      <c r="AF26" s="160"/>
      <c r="AG26" s="160"/>
      <c r="AH26" s="223">
        <f t="shared" si="20"/>
        <v>0</v>
      </c>
      <c r="AI26" s="160"/>
      <c r="AJ26" s="160"/>
    </row>
    <row r="27" spans="1:36" s="15" customFormat="1" ht="12.75">
      <c r="A27" s="18" t="s">
        <v>18</v>
      </c>
      <c r="B27" s="388" t="s">
        <v>212</v>
      </c>
      <c r="C27" s="179" t="s">
        <v>17</v>
      </c>
      <c r="D27" s="47">
        <f t="shared" si="3"/>
        <v>0</v>
      </c>
      <c r="E27" s="47">
        <f t="shared" si="4"/>
        <v>0</v>
      </c>
      <c r="F27" s="86"/>
      <c r="G27" s="86"/>
      <c r="H27" s="86"/>
      <c r="I27" s="86"/>
      <c r="J27" s="47">
        <f t="shared" si="5"/>
        <v>0</v>
      </c>
      <c r="K27" s="86"/>
      <c r="L27" s="86"/>
      <c r="M27" s="86"/>
      <c r="N27" s="86"/>
      <c r="O27" s="47">
        <f t="shared" si="6"/>
        <v>0</v>
      </c>
      <c r="P27" s="86"/>
      <c r="Q27" s="86"/>
      <c r="R27" s="86"/>
      <c r="S27" s="86"/>
      <c r="T27" s="47">
        <f t="shared" si="7"/>
        <v>0</v>
      </c>
      <c r="U27" s="86"/>
      <c r="V27" s="86"/>
      <c r="W27" s="47">
        <f t="shared" si="8"/>
        <v>0</v>
      </c>
      <c r="X27" s="86"/>
      <c r="Y27" s="86"/>
      <c r="Z27" s="47">
        <f t="shared" si="9"/>
        <v>0</v>
      </c>
      <c r="AA27" s="86"/>
      <c r="AB27" s="86"/>
      <c r="AC27" s="86"/>
      <c r="AD27" s="86"/>
      <c r="AE27" s="47">
        <f t="shared" si="10"/>
        <v>0</v>
      </c>
      <c r="AF27" s="86"/>
      <c r="AG27" s="86"/>
      <c r="AH27" s="47">
        <f t="shared" si="11"/>
        <v>0</v>
      </c>
      <c r="AI27" s="86"/>
      <c r="AJ27" s="86"/>
    </row>
    <row r="28" spans="1:36" s="15" customFormat="1" ht="13.5" thickBot="1">
      <c r="A28" s="21"/>
      <c r="B28" s="383"/>
      <c r="C28" s="183" t="s">
        <v>11</v>
      </c>
      <c r="D28" s="73">
        <f t="shared" si="3"/>
        <v>0</v>
      </c>
      <c r="E28" s="73">
        <f t="shared" si="4"/>
        <v>0</v>
      </c>
      <c r="F28" s="88"/>
      <c r="G28" s="88"/>
      <c r="H28" s="88"/>
      <c r="I28" s="88"/>
      <c r="J28" s="73">
        <f t="shared" si="5"/>
        <v>0</v>
      </c>
      <c r="K28" s="88"/>
      <c r="L28" s="88"/>
      <c r="M28" s="88"/>
      <c r="N28" s="88"/>
      <c r="O28" s="73">
        <f t="shared" si="6"/>
        <v>0</v>
      </c>
      <c r="P28" s="88"/>
      <c r="Q28" s="88"/>
      <c r="R28" s="88"/>
      <c r="S28" s="88"/>
      <c r="T28" s="73">
        <f t="shared" si="7"/>
        <v>0</v>
      </c>
      <c r="U28" s="88"/>
      <c r="V28" s="88"/>
      <c r="W28" s="73">
        <f t="shared" si="8"/>
        <v>0</v>
      </c>
      <c r="X28" s="88"/>
      <c r="Y28" s="88"/>
      <c r="Z28" s="73">
        <f t="shared" si="9"/>
        <v>0</v>
      </c>
      <c r="AA28" s="88"/>
      <c r="AB28" s="88"/>
      <c r="AC28" s="88"/>
      <c r="AD28" s="88"/>
      <c r="AE28" s="73">
        <f t="shared" si="10"/>
        <v>0</v>
      </c>
      <c r="AF28" s="88"/>
      <c r="AG28" s="88"/>
      <c r="AH28" s="73">
        <f t="shared" si="11"/>
        <v>0</v>
      </c>
      <c r="AI28" s="88"/>
      <c r="AJ28" s="88"/>
    </row>
    <row r="29" spans="1:36" s="15" customFormat="1" ht="12.75">
      <c r="A29" s="22" t="s">
        <v>52</v>
      </c>
      <c r="B29" s="388" t="s">
        <v>61</v>
      </c>
      <c r="C29" s="184" t="s">
        <v>9</v>
      </c>
      <c r="D29" s="47">
        <f t="shared" si="3"/>
        <v>0</v>
      </c>
      <c r="E29" s="47">
        <f t="shared" si="4"/>
        <v>0</v>
      </c>
      <c r="F29" s="86"/>
      <c r="G29" s="86"/>
      <c r="H29" s="86"/>
      <c r="I29" s="86"/>
      <c r="J29" s="47">
        <f t="shared" si="5"/>
        <v>0</v>
      </c>
      <c r="K29" s="86"/>
      <c r="L29" s="86"/>
      <c r="M29" s="86"/>
      <c r="N29" s="86"/>
      <c r="O29" s="47">
        <f t="shared" si="6"/>
        <v>0</v>
      </c>
      <c r="P29" s="86"/>
      <c r="Q29" s="86"/>
      <c r="R29" s="86"/>
      <c r="S29" s="86"/>
      <c r="T29" s="47">
        <f t="shared" si="7"/>
        <v>0</v>
      </c>
      <c r="U29" s="86"/>
      <c r="V29" s="86"/>
      <c r="W29" s="47">
        <f t="shared" si="8"/>
        <v>0</v>
      </c>
      <c r="X29" s="86"/>
      <c r="Y29" s="86"/>
      <c r="Z29" s="47">
        <f t="shared" si="9"/>
        <v>0</v>
      </c>
      <c r="AA29" s="86"/>
      <c r="AB29" s="86"/>
      <c r="AC29" s="86"/>
      <c r="AD29" s="86"/>
      <c r="AE29" s="47">
        <f t="shared" si="10"/>
        <v>0</v>
      </c>
      <c r="AF29" s="86"/>
      <c r="AG29" s="86"/>
      <c r="AH29" s="47">
        <f t="shared" si="11"/>
        <v>0</v>
      </c>
      <c r="AI29" s="86"/>
      <c r="AJ29" s="86"/>
    </row>
    <row r="30" spans="1:36" s="15" customFormat="1" ht="13.5" thickBot="1">
      <c r="A30" s="20"/>
      <c r="B30" s="383"/>
      <c r="C30" s="185" t="s">
        <v>11</v>
      </c>
      <c r="D30" s="73">
        <f t="shared" si="3"/>
        <v>0</v>
      </c>
      <c r="E30" s="73">
        <f t="shared" si="4"/>
        <v>0</v>
      </c>
      <c r="F30" s="88"/>
      <c r="G30" s="88"/>
      <c r="H30" s="88"/>
      <c r="I30" s="88"/>
      <c r="J30" s="73">
        <f t="shared" si="5"/>
        <v>0</v>
      </c>
      <c r="K30" s="88"/>
      <c r="L30" s="88"/>
      <c r="M30" s="88"/>
      <c r="N30" s="88"/>
      <c r="O30" s="73">
        <f t="shared" si="6"/>
        <v>0</v>
      </c>
      <c r="P30" s="88"/>
      <c r="Q30" s="88"/>
      <c r="R30" s="88"/>
      <c r="S30" s="88"/>
      <c r="T30" s="73">
        <f t="shared" si="7"/>
        <v>0</v>
      </c>
      <c r="U30" s="88"/>
      <c r="V30" s="88"/>
      <c r="W30" s="73">
        <f t="shared" si="8"/>
        <v>0</v>
      </c>
      <c r="X30" s="88"/>
      <c r="Y30" s="88"/>
      <c r="Z30" s="73">
        <f t="shared" si="9"/>
        <v>0</v>
      </c>
      <c r="AA30" s="88"/>
      <c r="AB30" s="88"/>
      <c r="AC30" s="88"/>
      <c r="AD30" s="88"/>
      <c r="AE30" s="73">
        <f t="shared" si="10"/>
        <v>0</v>
      </c>
      <c r="AF30" s="88"/>
      <c r="AG30" s="88"/>
      <c r="AH30" s="73">
        <f t="shared" si="11"/>
        <v>0</v>
      </c>
      <c r="AI30" s="88"/>
      <c r="AJ30" s="88"/>
    </row>
    <row r="31" spans="1:36" s="15" customFormat="1" ht="12.75">
      <c r="A31" s="22" t="s">
        <v>24</v>
      </c>
      <c r="B31" s="388" t="s">
        <v>214</v>
      </c>
      <c r="C31" s="186" t="s">
        <v>9</v>
      </c>
      <c r="D31" s="47">
        <f t="shared" si="3"/>
        <v>0</v>
      </c>
      <c r="E31" s="47">
        <f t="shared" si="4"/>
        <v>0</v>
      </c>
      <c r="F31" s="86"/>
      <c r="G31" s="86"/>
      <c r="H31" s="86"/>
      <c r="I31" s="86"/>
      <c r="J31" s="47">
        <f t="shared" si="5"/>
        <v>0</v>
      </c>
      <c r="K31" s="86"/>
      <c r="L31" s="86"/>
      <c r="M31" s="86"/>
      <c r="N31" s="86"/>
      <c r="O31" s="47">
        <f t="shared" si="6"/>
        <v>0</v>
      </c>
      <c r="P31" s="86"/>
      <c r="Q31" s="86"/>
      <c r="R31" s="86"/>
      <c r="S31" s="86"/>
      <c r="T31" s="47">
        <f t="shared" si="7"/>
        <v>0</v>
      </c>
      <c r="U31" s="86"/>
      <c r="V31" s="86"/>
      <c r="W31" s="47">
        <f t="shared" si="8"/>
        <v>0</v>
      </c>
      <c r="X31" s="86"/>
      <c r="Y31" s="86"/>
      <c r="Z31" s="47">
        <f t="shared" si="9"/>
        <v>0</v>
      </c>
      <c r="AA31" s="86"/>
      <c r="AB31" s="86"/>
      <c r="AC31" s="86"/>
      <c r="AD31" s="86"/>
      <c r="AE31" s="47">
        <f t="shared" si="10"/>
        <v>0</v>
      </c>
      <c r="AF31" s="86"/>
      <c r="AG31" s="86"/>
      <c r="AH31" s="47">
        <f t="shared" si="11"/>
        <v>0</v>
      </c>
      <c r="AI31" s="86"/>
      <c r="AJ31" s="86"/>
    </row>
    <row r="32" spans="1:36" s="15" customFormat="1" ht="12.75">
      <c r="A32" s="19"/>
      <c r="B32" s="422"/>
      <c r="C32" s="180" t="s">
        <v>53</v>
      </c>
      <c r="D32" s="47">
        <f t="shared" si="3"/>
        <v>0</v>
      </c>
      <c r="E32" s="47">
        <f t="shared" si="4"/>
        <v>0</v>
      </c>
      <c r="F32" s="86"/>
      <c r="G32" s="86"/>
      <c r="H32" s="86"/>
      <c r="I32" s="86"/>
      <c r="J32" s="47">
        <f t="shared" si="5"/>
        <v>0</v>
      </c>
      <c r="K32" s="86"/>
      <c r="L32" s="86"/>
      <c r="M32" s="86"/>
      <c r="N32" s="86"/>
      <c r="O32" s="47">
        <f t="shared" si="6"/>
        <v>0</v>
      </c>
      <c r="P32" s="86"/>
      <c r="Q32" s="86"/>
      <c r="R32" s="86"/>
      <c r="S32" s="86"/>
      <c r="T32" s="47">
        <f t="shared" si="7"/>
        <v>0</v>
      </c>
      <c r="U32" s="86"/>
      <c r="V32" s="86"/>
      <c r="W32" s="47">
        <f t="shared" si="8"/>
        <v>0</v>
      </c>
      <c r="X32" s="86"/>
      <c r="Y32" s="86"/>
      <c r="Z32" s="47">
        <f t="shared" si="9"/>
        <v>0</v>
      </c>
      <c r="AA32" s="86"/>
      <c r="AB32" s="86"/>
      <c r="AC32" s="86"/>
      <c r="AD32" s="86"/>
      <c r="AE32" s="47">
        <f t="shared" si="10"/>
        <v>0</v>
      </c>
      <c r="AF32" s="86"/>
      <c r="AG32" s="86"/>
      <c r="AH32" s="47">
        <f t="shared" si="11"/>
        <v>0</v>
      </c>
      <c r="AI32" s="86"/>
      <c r="AJ32" s="86"/>
    </row>
    <row r="33" spans="1:36" s="15" customFormat="1" ht="13.5" thickBot="1">
      <c r="A33" s="26"/>
      <c r="B33" s="383"/>
      <c r="C33" s="182" t="s">
        <v>11</v>
      </c>
      <c r="D33" s="73">
        <f t="shared" si="3"/>
        <v>0</v>
      </c>
      <c r="E33" s="73">
        <f t="shared" si="4"/>
        <v>0</v>
      </c>
      <c r="F33" s="88"/>
      <c r="G33" s="88"/>
      <c r="H33" s="88"/>
      <c r="I33" s="88"/>
      <c r="J33" s="73">
        <f t="shared" si="5"/>
        <v>0</v>
      </c>
      <c r="K33" s="88"/>
      <c r="L33" s="88"/>
      <c r="M33" s="88"/>
      <c r="N33" s="88"/>
      <c r="O33" s="73">
        <f t="shared" si="6"/>
        <v>0</v>
      </c>
      <c r="P33" s="88"/>
      <c r="Q33" s="88"/>
      <c r="R33" s="88"/>
      <c r="S33" s="88"/>
      <c r="T33" s="73">
        <f t="shared" si="7"/>
        <v>0</v>
      </c>
      <c r="U33" s="88"/>
      <c r="V33" s="88"/>
      <c r="W33" s="73">
        <f t="shared" si="8"/>
        <v>0</v>
      </c>
      <c r="X33" s="88"/>
      <c r="Y33" s="88"/>
      <c r="Z33" s="73">
        <f t="shared" si="9"/>
        <v>0</v>
      </c>
      <c r="AA33" s="88"/>
      <c r="AB33" s="88"/>
      <c r="AC33" s="88"/>
      <c r="AD33" s="88"/>
      <c r="AE33" s="73">
        <f t="shared" si="10"/>
        <v>0</v>
      </c>
      <c r="AF33" s="88"/>
      <c r="AG33" s="88"/>
      <c r="AH33" s="73">
        <f t="shared" si="11"/>
        <v>0</v>
      </c>
      <c r="AI33" s="88"/>
      <c r="AJ33" s="88"/>
    </row>
    <row r="34" spans="1:36" s="15" customFormat="1" ht="12.75">
      <c r="A34" s="18" t="s">
        <v>25</v>
      </c>
      <c r="B34" s="388" t="s">
        <v>215</v>
      </c>
      <c r="C34" s="179" t="s">
        <v>9</v>
      </c>
      <c r="D34" s="47">
        <f t="shared" si="3"/>
        <v>0</v>
      </c>
      <c r="E34" s="47">
        <f t="shared" si="4"/>
        <v>0</v>
      </c>
      <c r="F34" s="86"/>
      <c r="G34" s="86"/>
      <c r="H34" s="86"/>
      <c r="I34" s="86"/>
      <c r="J34" s="47">
        <f t="shared" si="5"/>
        <v>0</v>
      </c>
      <c r="K34" s="86"/>
      <c r="L34" s="86"/>
      <c r="M34" s="86"/>
      <c r="N34" s="86"/>
      <c r="O34" s="47">
        <f t="shared" si="6"/>
        <v>0</v>
      </c>
      <c r="P34" s="86"/>
      <c r="Q34" s="86"/>
      <c r="R34" s="86"/>
      <c r="S34" s="86"/>
      <c r="T34" s="47">
        <f t="shared" si="7"/>
        <v>0</v>
      </c>
      <c r="U34" s="86"/>
      <c r="V34" s="86"/>
      <c r="W34" s="47">
        <f t="shared" si="8"/>
        <v>0</v>
      </c>
      <c r="X34" s="86"/>
      <c r="Y34" s="86"/>
      <c r="Z34" s="47">
        <f t="shared" si="9"/>
        <v>0</v>
      </c>
      <c r="AA34" s="86"/>
      <c r="AB34" s="86"/>
      <c r="AC34" s="86"/>
      <c r="AD34" s="86"/>
      <c r="AE34" s="47">
        <f t="shared" si="10"/>
        <v>0</v>
      </c>
      <c r="AF34" s="86"/>
      <c r="AG34" s="86"/>
      <c r="AH34" s="47">
        <f t="shared" si="11"/>
        <v>0</v>
      </c>
      <c r="AI34" s="86"/>
      <c r="AJ34" s="86"/>
    </row>
    <row r="35" spans="1:36" s="15" customFormat="1" ht="13.5" thickBot="1">
      <c r="A35" s="175"/>
      <c r="B35" s="383"/>
      <c r="C35" s="17" t="s">
        <v>11</v>
      </c>
      <c r="D35" s="73">
        <f t="shared" si="3"/>
        <v>0</v>
      </c>
      <c r="E35" s="73">
        <f t="shared" si="4"/>
        <v>0</v>
      </c>
      <c r="F35" s="88"/>
      <c r="G35" s="88"/>
      <c r="H35" s="88"/>
      <c r="I35" s="88"/>
      <c r="J35" s="73">
        <f t="shared" si="5"/>
        <v>0</v>
      </c>
      <c r="K35" s="88"/>
      <c r="L35" s="88"/>
      <c r="M35" s="88"/>
      <c r="N35" s="88"/>
      <c r="O35" s="73">
        <f t="shared" si="6"/>
        <v>0</v>
      </c>
      <c r="P35" s="88"/>
      <c r="Q35" s="88"/>
      <c r="R35" s="88"/>
      <c r="S35" s="88"/>
      <c r="T35" s="73">
        <f t="shared" si="7"/>
        <v>0</v>
      </c>
      <c r="U35" s="88"/>
      <c r="V35" s="88"/>
      <c r="W35" s="73">
        <f t="shared" si="8"/>
        <v>0</v>
      </c>
      <c r="X35" s="88"/>
      <c r="Y35" s="88"/>
      <c r="Z35" s="73">
        <f t="shared" si="9"/>
        <v>0</v>
      </c>
      <c r="AA35" s="88"/>
      <c r="AB35" s="88"/>
      <c r="AC35" s="88"/>
      <c r="AD35" s="88"/>
      <c r="AE35" s="73">
        <f t="shared" si="10"/>
        <v>0</v>
      </c>
      <c r="AF35" s="88"/>
      <c r="AG35" s="88"/>
      <c r="AH35" s="73">
        <f t="shared" si="11"/>
        <v>0</v>
      </c>
      <c r="AI35" s="88"/>
      <c r="AJ35" s="88"/>
    </row>
    <row r="36" spans="1:36" s="15" customFormat="1" ht="12.75">
      <c r="A36" s="174" t="s">
        <v>26</v>
      </c>
      <c r="B36" s="388" t="s">
        <v>234</v>
      </c>
      <c r="C36" s="224" t="s">
        <v>235</v>
      </c>
      <c r="D36" s="176">
        <f>E36+J36+O36+T36+W36+Z36+AE36+AH36</f>
        <v>0</v>
      </c>
      <c r="E36" s="176">
        <f>F36+G36</f>
        <v>0</v>
      </c>
      <c r="F36" s="177"/>
      <c r="G36" s="177"/>
      <c r="H36" s="177"/>
      <c r="I36" s="177"/>
      <c r="J36" s="176">
        <f>K36+L36</f>
        <v>0</v>
      </c>
      <c r="K36" s="177"/>
      <c r="L36" s="177"/>
      <c r="M36" s="177"/>
      <c r="N36" s="177"/>
      <c r="O36" s="176">
        <f>P36+Q36</f>
        <v>0</v>
      </c>
      <c r="P36" s="177"/>
      <c r="Q36" s="177"/>
      <c r="R36" s="177"/>
      <c r="S36" s="177"/>
      <c r="T36" s="176">
        <f>U36</f>
        <v>0</v>
      </c>
      <c r="U36" s="177"/>
      <c r="V36" s="177"/>
      <c r="W36" s="176">
        <f>X36</f>
        <v>0</v>
      </c>
      <c r="X36" s="177"/>
      <c r="Y36" s="177"/>
      <c r="Z36" s="176">
        <f>AA36+AB36</f>
        <v>0</v>
      </c>
      <c r="AA36" s="177"/>
      <c r="AB36" s="177"/>
      <c r="AC36" s="177"/>
      <c r="AD36" s="177"/>
      <c r="AE36" s="176">
        <f>AF36</f>
        <v>0</v>
      </c>
      <c r="AF36" s="177"/>
      <c r="AG36" s="177"/>
      <c r="AH36" s="176">
        <f>AI36</f>
        <v>0</v>
      </c>
      <c r="AI36" s="177"/>
      <c r="AJ36" s="177"/>
    </row>
    <row r="37" spans="1:36" s="15" customFormat="1" ht="13.5" thickBot="1">
      <c r="A37" s="26"/>
      <c r="B37" s="383"/>
      <c r="C37" s="192" t="s">
        <v>11</v>
      </c>
      <c r="D37" s="73">
        <f>E37+J37+O37+T37+W37+Z37+AE37+AH37</f>
        <v>0</v>
      </c>
      <c r="E37" s="73">
        <f>F37+G37</f>
        <v>0</v>
      </c>
      <c r="F37" s="88"/>
      <c r="G37" s="88"/>
      <c r="H37" s="88"/>
      <c r="I37" s="88"/>
      <c r="J37" s="73">
        <f>K37+L37</f>
        <v>0</v>
      </c>
      <c r="K37" s="88"/>
      <c r="L37" s="88"/>
      <c r="M37" s="88"/>
      <c r="N37" s="88"/>
      <c r="O37" s="73">
        <f>P37+Q37</f>
        <v>0</v>
      </c>
      <c r="P37" s="88"/>
      <c r="Q37" s="88"/>
      <c r="R37" s="88"/>
      <c r="S37" s="88"/>
      <c r="T37" s="73">
        <f>U37</f>
        <v>0</v>
      </c>
      <c r="U37" s="88"/>
      <c r="V37" s="88"/>
      <c r="W37" s="73">
        <f>X37</f>
        <v>0</v>
      </c>
      <c r="X37" s="88"/>
      <c r="Y37" s="88"/>
      <c r="Z37" s="73">
        <f>AA37+AB37</f>
        <v>0</v>
      </c>
      <c r="AA37" s="88"/>
      <c r="AB37" s="88"/>
      <c r="AC37" s="88"/>
      <c r="AD37" s="88"/>
      <c r="AE37" s="73">
        <f>AF37</f>
        <v>0</v>
      </c>
      <c r="AF37" s="88"/>
      <c r="AG37" s="88"/>
      <c r="AH37" s="73">
        <f>AI37</f>
        <v>0</v>
      </c>
      <c r="AI37" s="88"/>
      <c r="AJ37" s="88"/>
    </row>
    <row r="38" spans="1:36" s="15" customFormat="1" ht="12.75">
      <c r="A38" s="18" t="s">
        <v>28</v>
      </c>
      <c r="B38" s="422" t="s">
        <v>94</v>
      </c>
      <c r="C38" s="187" t="s">
        <v>27</v>
      </c>
      <c r="D38" s="47">
        <f t="shared" si="3"/>
        <v>0</v>
      </c>
      <c r="E38" s="47">
        <f t="shared" si="4"/>
        <v>0</v>
      </c>
      <c r="F38" s="86"/>
      <c r="G38" s="86"/>
      <c r="H38" s="86"/>
      <c r="I38" s="86"/>
      <c r="J38" s="47">
        <f t="shared" si="5"/>
        <v>0</v>
      </c>
      <c r="K38" s="86"/>
      <c r="L38" s="86"/>
      <c r="M38" s="86"/>
      <c r="N38" s="86"/>
      <c r="O38" s="47">
        <f t="shared" si="6"/>
        <v>0</v>
      </c>
      <c r="P38" s="86"/>
      <c r="Q38" s="86"/>
      <c r="R38" s="86"/>
      <c r="S38" s="86"/>
      <c r="T38" s="47">
        <f t="shared" si="7"/>
        <v>0</v>
      </c>
      <c r="U38" s="86"/>
      <c r="V38" s="86"/>
      <c r="W38" s="47">
        <f t="shared" si="8"/>
        <v>0</v>
      </c>
      <c r="X38" s="86"/>
      <c r="Y38" s="86"/>
      <c r="Z38" s="47">
        <f t="shared" si="9"/>
        <v>0</v>
      </c>
      <c r="AA38" s="86"/>
      <c r="AB38" s="86"/>
      <c r="AC38" s="86"/>
      <c r="AD38" s="86"/>
      <c r="AE38" s="47">
        <f t="shared" si="10"/>
        <v>0</v>
      </c>
      <c r="AF38" s="86"/>
      <c r="AG38" s="86"/>
      <c r="AH38" s="47">
        <f t="shared" si="11"/>
        <v>0</v>
      </c>
      <c r="AI38" s="86"/>
      <c r="AJ38" s="86"/>
    </row>
    <row r="39" spans="1:36" s="15" customFormat="1" ht="13.5" thickBot="1">
      <c r="A39" s="20"/>
      <c r="B39" s="383"/>
      <c r="C39" s="185" t="s">
        <v>11</v>
      </c>
      <c r="D39" s="73">
        <f t="shared" si="3"/>
        <v>0</v>
      </c>
      <c r="E39" s="73">
        <f t="shared" si="4"/>
        <v>0</v>
      </c>
      <c r="F39" s="88"/>
      <c r="G39" s="88"/>
      <c r="H39" s="88"/>
      <c r="I39" s="88"/>
      <c r="J39" s="73">
        <f t="shared" si="5"/>
        <v>0</v>
      </c>
      <c r="K39" s="88"/>
      <c r="L39" s="88"/>
      <c r="M39" s="88"/>
      <c r="N39" s="88"/>
      <c r="O39" s="73">
        <f t="shared" si="6"/>
        <v>0</v>
      </c>
      <c r="P39" s="88"/>
      <c r="Q39" s="88"/>
      <c r="R39" s="88"/>
      <c r="S39" s="88"/>
      <c r="T39" s="73">
        <f t="shared" si="7"/>
        <v>0</v>
      </c>
      <c r="U39" s="88"/>
      <c r="V39" s="88"/>
      <c r="W39" s="73">
        <f t="shared" si="8"/>
        <v>0</v>
      </c>
      <c r="X39" s="88"/>
      <c r="Y39" s="88"/>
      <c r="Z39" s="73">
        <f t="shared" si="9"/>
        <v>0</v>
      </c>
      <c r="AA39" s="88"/>
      <c r="AB39" s="88"/>
      <c r="AC39" s="88"/>
      <c r="AD39" s="88"/>
      <c r="AE39" s="73">
        <f t="shared" si="10"/>
        <v>0</v>
      </c>
      <c r="AF39" s="88"/>
      <c r="AG39" s="88"/>
      <c r="AH39" s="73">
        <f t="shared" si="11"/>
        <v>0</v>
      </c>
      <c r="AI39" s="88"/>
      <c r="AJ39" s="88"/>
    </row>
    <row r="40" spans="1:36" s="15" customFormat="1" ht="12.75">
      <c r="A40" s="18" t="s">
        <v>30</v>
      </c>
      <c r="B40" s="388" t="s">
        <v>48</v>
      </c>
      <c r="C40" s="187" t="s">
        <v>27</v>
      </c>
      <c r="D40" s="47">
        <f t="shared" si="3"/>
        <v>0</v>
      </c>
      <c r="E40" s="47">
        <f t="shared" si="4"/>
        <v>0</v>
      </c>
      <c r="F40" s="86"/>
      <c r="G40" s="86"/>
      <c r="H40" s="86"/>
      <c r="I40" s="86"/>
      <c r="J40" s="47">
        <f t="shared" si="5"/>
        <v>0</v>
      </c>
      <c r="K40" s="86"/>
      <c r="L40" s="86"/>
      <c r="M40" s="86"/>
      <c r="N40" s="86"/>
      <c r="O40" s="47">
        <f t="shared" si="6"/>
        <v>0</v>
      </c>
      <c r="P40" s="86"/>
      <c r="Q40" s="86"/>
      <c r="R40" s="86"/>
      <c r="S40" s="86"/>
      <c r="T40" s="47">
        <f t="shared" si="7"/>
        <v>0</v>
      </c>
      <c r="U40" s="86"/>
      <c r="V40" s="86"/>
      <c r="W40" s="47">
        <f t="shared" si="8"/>
        <v>0</v>
      </c>
      <c r="X40" s="86"/>
      <c r="Y40" s="86"/>
      <c r="Z40" s="47">
        <f t="shared" si="9"/>
        <v>0</v>
      </c>
      <c r="AA40" s="86"/>
      <c r="AB40" s="86"/>
      <c r="AC40" s="86"/>
      <c r="AD40" s="86"/>
      <c r="AE40" s="47">
        <f t="shared" si="10"/>
        <v>0</v>
      </c>
      <c r="AF40" s="86"/>
      <c r="AG40" s="86"/>
      <c r="AH40" s="47">
        <f t="shared" si="11"/>
        <v>0</v>
      </c>
      <c r="AI40" s="86"/>
      <c r="AJ40" s="86"/>
    </row>
    <row r="41" spans="1:36" s="15" customFormat="1" ht="13.5" thickBot="1">
      <c r="A41" s="21"/>
      <c r="B41" s="383"/>
      <c r="C41" s="188" t="s">
        <v>11</v>
      </c>
      <c r="D41" s="73">
        <f t="shared" si="3"/>
        <v>0</v>
      </c>
      <c r="E41" s="73">
        <f t="shared" si="4"/>
        <v>0</v>
      </c>
      <c r="F41" s="88"/>
      <c r="G41" s="88"/>
      <c r="H41" s="88"/>
      <c r="I41" s="88"/>
      <c r="J41" s="73">
        <f t="shared" si="5"/>
        <v>0</v>
      </c>
      <c r="K41" s="88"/>
      <c r="L41" s="88"/>
      <c r="M41" s="88"/>
      <c r="N41" s="88"/>
      <c r="O41" s="73">
        <f t="shared" si="6"/>
        <v>0</v>
      </c>
      <c r="P41" s="88"/>
      <c r="Q41" s="88"/>
      <c r="R41" s="88"/>
      <c r="S41" s="88"/>
      <c r="T41" s="73">
        <f t="shared" si="7"/>
        <v>0</v>
      </c>
      <c r="U41" s="88"/>
      <c r="V41" s="88"/>
      <c r="W41" s="73">
        <f t="shared" si="8"/>
        <v>0</v>
      </c>
      <c r="X41" s="88"/>
      <c r="Y41" s="88"/>
      <c r="Z41" s="73">
        <f t="shared" si="9"/>
        <v>0</v>
      </c>
      <c r="AA41" s="88"/>
      <c r="AB41" s="88"/>
      <c r="AC41" s="88"/>
      <c r="AD41" s="88"/>
      <c r="AE41" s="73">
        <f t="shared" si="10"/>
        <v>0</v>
      </c>
      <c r="AF41" s="88"/>
      <c r="AG41" s="88"/>
      <c r="AH41" s="73">
        <f t="shared" si="11"/>
        <v>0</v>
      </c>
      <c r="AI41" s="88"/>
      <c r="AJ41" s="88"/>
    </row>
    <row r="42" spans="1:36" s="15" customFormat="1" ht="12.75">
      <c r="A42" s="22" t="s">
        <v>31</v>
      </c>
      <c r="B42" s="388" t="s">
        <v>60</v>
      </c>
      <c r="C42" s="184" t="s">
        <v>17</v>
      </c>
      <c r="D42" s="47">
        <f t="shared" si="3"/>
        <v>0</v>
      </c>
      <c r="E42" s="47">
        <f t="shared" si="4"/>
        <v>0</v>
      </c>
      <c r="F42" s="86"/>
      <c r="G42" s="86"/>
      <c r="H42" s="86"/>
      <c r="I42" s="86"/>
      <c r="J42" s="47">
        <f t="shared" si="5"/>
        <v>0</v>
      </c>
      <c r="K42" s="86"/>
      <c r="L42" s="86"/>
      <c r="M42" s="86"/>
      <c r="N42" s="86"/>
      <c r="O42" s="47">
        <f t="shared" si="6"/>
        <v>0</v>
      </c>
      <c r="P42" s="86"/>
      <c r="Q42" s="86"/>
      <c r="R42" s="86"/>
      <c r="S42" s="86"/>
      <c r="T42" s="47">
        <f t="shared" si="7"/>
        <v>0</v>
      </c>
      <c r="U42" s="86"/>
      <c r="V42" s="86"/>
      <c r="W42" s="47">
        <f t="shared" si="8"/>
        <v>0</v>
      </c>
      <c r="X42" s="86"/>
      <c r="Y42" s="86"/>
      <c r="Z42" s="47">
        <f t="shared" si="9"/>
        <v>0</v>
      </c>
      <c r="AA42" s="86"/>
      <c r="AB42" s="86"/>
      <c r="AC42" s="86"/>
      <c r="AD42" s="86"/>
      <c r="AE42" s="47">
        <f t="shared" si="10"/>
        <v>0</v>
      </c>
      <c r="AF42" s="86"/>
      <c r="AG42" s="86"/>
      <c r="AH42" s="47">
        <f t="shared" si="11"/>
        <v>0</v>
      </c>
      <c r="AI42" s="86"/>
      <c r="AJ42" s="86"/>
    </row>
    <row r="43" spans="1:36" s="15" customFormat="1" ht="13.5" thickBot="1">
      <c r="A43" s="21"/>
      <c r="B43" s="383"/>
      <c r="C43" s="188" t="s">
        <v>11</v>
      </c>
      <c r="D43" s="73">
        <f t="shared" si="3"/>
        <v>0</v>
      </c>
      <c r="E43" s="73">
        <f t="shared" si="4"/>
        <v>0</v>
      </c>
      <c r="F43" s="88"/>
      <c r="G43" s="88"/>
      <c r="H43" s="88"/>
      <c r="I43" s="88"/>
      <c r="J43" s="73">
        <f t="shared" si="5"/>
        <v>0</v>
      </c>
      <c r="K43" s="88"/>
      <c r="L43" s="88"/>
      <c r="M43" s="88"/>
      <c r="N43" s="88"/>
      <c r="O43" s="73">
        <f t="shared" si="6"/>
        <v>0</v>
      </c>
      <c r="P43" s="88"/>
      <c r="Q43" s="88"/>
      <c r="R43" s="88"/>
      <c r="S43" s="88"/>
      <c r="T43" s="73">
        <f t="shared" si="7"/>
        <v>0</v>
      </c>
      <c r="U43" s="88"/>
      <c r="V43" s="88"/>
      <c r="W43" s="73">
        <f t="shared" si="8"/>
        <v>0</v>
      </c>
      <c r="X43" s="88"/>
      <c r="Y43" s="88"/>
      <c r="Z43" s="73">
        <f t="shared" si="9"/>
        <v>0</v>
      </c>
      <c r="AA43" s="88"/>
      <c r="AB43" s="88"/>
      <c r="AC43" s="88"/>
      <c r="AD43" s="88"/>
      <c r="AE43" s="73">
        <f t="shared" si="10"/>
        <v>0</v>
      </c>
      <c r="AF43" s="88"/>
      <c r="AG43" s="88"/>
      <c r="AH43" s="73">
        <f t="shared" si="11"/>
        <v>0</v>
      </c>
      <c r="AI43" s="88"/>
      <c r="AJ43" s="88"/>
    </row>
    <row r="44" spans="1:36" s="15" customFormat="1" ht="12.75">
      <c r="A44" s="22" t="s">
        <v>32</v>
      </c>
      <c r="B44" s="388" t="s">
        <v>216</v>
      </c>
      <c r="C44" s="184" t="s">
        <v>27</v>
      </c>
      <c r="D44" s="47">
        <f t="shared" si="3"/>
        <v>0</v>
      </c>
      <c r="E44" s="47">
        <f t="shared" si="4"/>
        <v>0</v>
      </c>
      <c r="F44" s="86"/>
      <c r="G44" s="86"/>
      <c r="H44" s="86"/>
      <c r="I44" s="86"/>
      <c r="J44" s="47">
        <f t="shared" si="5"/>
        <v>0</v>
      </c>
      <c r="K44" s="86"/>
      <c r="L44" s="86"/>
      <c r="M44" s="86"/>
      <c r="N44" s="86"/>
      <c r="O44" s="47">
        <f t="shared" si="6"/>
        <v>0</v>
      </c>
      <c r="P44" s="86"/>
      <c r="Q44" s="86"/>
      <c r="R44" s="86"/>
      <c r="S44" s="86"/>
      <c r="T44" s="47">
        <f t="shared" si="7"/>
        <v>0</v>
      </c>
      <c r="U44" s="86"/>
      <c r="V44" s="86"/>
      <c r="W44" s="47">
        <f t="shared" si="8"/>
        <v>0</v>
      </c>
      <c r="X44" s="86"/>
      <c r="Y44" s="86"/>
      <c r="Z44" s="47">
        <f t="shared" si="9"/>
        <v>0</v>
      </c>
      <c r="AA44" s="86"/>
      <c r="AB44" s="86"/>
      <c r="AC44" s="86"/>
      <c r="AD44" s="86"/>
      <c r="AE44" s="47">
        <f t="shared" si="10"/>
        <v>0</v>
      </c>
      <c r="AF44" s="86"/>
      <c r="AG44" s="86"/>
      <c r="AH44" s="47">
        <f t="shared" si="11"/>
        <v>0</v>
      </c>
      <c r="AI44" s="86"/>
      <c r="AJ44" s="86"/>
    </row>
    <row r="45" spans="1:36" s="15" customFormat="1" ht="13.5" thickBot="1">
      <c r="A45" s="20"/>
      <c r="B45" s="383"/>
      <c r="C45" s="185" t="s">
        <v>11</v>
      </c>
      <c r="D45" s="73">
        <f t="shared" si="3"/>
        <v>0</v>
      </c>
      <c r="E45" s="73">
        <f t="shared" si="4"/>
        <v>0</v>
      </c>
      <c r="F45" s="88"/>
      <c r="G45" s="88"/>
      <c r="H45" s="88"/>
      <c r="I45" s="88"/>
      <c r="J45" s="73">
        <f t="shared" si="5"/>
        <v>0</v>
      </c>
      <c r="K45" s="88"/>
      <c r="L45" s="88"/>
      <c r="M45" s="88"/>
      <c r="N45" s="88"/>
      <c r="O45" s="73">
        <f t="shared" si="6"/>
        <v>0</v>
      </c>
      <c r="P45" s="88"/>
      <c r="Q45" s="88"/>
      <c r="R45" s="88"/>
      <c r="S45" s="88"/>
      <c r="T45" s="73">
        <f t="shared" si="7"/>
        <v>0</v>
      </c>
      <c r="U45" s="88"/>
      <c r="V45" s="88"/>
      <c r="W45" s="73">
        <f t="shared" si="8"/>
        <v>0</v>
      </c>
      <c r="X45" s="88"/>
      <c r="Y45" s="88"/>
      <c r="Z45" s="73">
        <f t="shared" si="9"/>
        <v>0</v>
      </c>
      <c r="AA45" s="88"/>
      <c r="AB45" s="88"/>
      <c r="AC45" s="88"/>
      <c r="AD45" s="88"/>
      <c r="AE45" s="73">
        <f t="shared" si="10"/>
        <v>0</v>
      </c>
      <c r="AF45" s="88"/>
      <c r="AG45" s="88"/>
      <c r="AH45" s="73">
        <f t="shared" si="11"/>
        <v>0</v>
      </c>
      <c r="AI45" s="88"/>
      <c r="AJ45" s="88"/>
    </row>
    <row r="46" spans="1:36" s="15" customFormat="1" ht="12.75">
      <c r="A46" s="22" t="s">
        <v>33</v>
      </c>
      <c r="B46" s="388" t="s">
        <v>84</v>
      </c>
      <c r="C46" s="184" t="s">
        <v>27</v>
      </c>
      <c r="D46" s="47">
        <f t="shared" si="3"/>
        <v>0</v>
      </c>
      <c r="E46" s="47">
        <f t="shared" si="4"/>
        <v>0</v>
      </c>
      <c r="F46" s="86"/>
      <c r="G46" s="86"/>
      <c r="H46" s="86"/>
      <c r="I46" s="86"/>
      <c r="J46" s="47">
        <f t="shared" si="5"/>
        <v>0</v>
      </c>
      <c r="K46" s="86"/>
      <c r="L46" s="86"/>
      <c r="M46" s="86"/>
      <c r="N46" s="86"/>
      <c r="O46" s="47">
        <f t="shared" si="6"/>
        <v>0</v>
      </c>
      <c r="P46" s="86"/>
      <c r="Q46" s="86"/>
      <c r="R46" s="86"/>
      <c r="S46" s="86"/>
      <c r="T46" s="47">
        <f t="shared" si="7"/>
        <v>0</v>
      </c>
      <c r="U46" s="86"/>
      <c r="V46" s="86"/>
      <c r="W46" s="47">
        <f t="shared" si="8"/>
        <v>0</v>
      </c>
      <c r="X46" s="86"/>
      <c r="Y46" s="86"/>
      <c r="Z46" s="47">
        <f t="shared" si="9"/>
        <v>0</v>
      </c>
      <c r="AA46" s="86"/>
      <c r="AB46" s="86"/>
      <c r="AC46" s="86"/>
      <c r="AD46" s="86"/>
      <c r="AE46" s="47">
        <f t="shared" si="10"/>
        <v>0</v>
      </c>
      <c r="AF46" s="86"/>
      <c r="AG46" s="86"/>
      <c r="AH46" s="47">
        <f t="shared" si="11"/>
        <v>0</v>
      </c>
      <c r="AI46" s="86"/>
      <c r="AJ46" s="86"/>
    </row>
    <row r="47" spans="1:36" s="15" customFormat="1" ht="13.5" thickBot="1">
      <c r="A47" s="20"/>
      <c r="B47" s="383"/>
      <c r="C47" s="185" t="s">
        <v>11</v>
      </c>
      <c r="D47" s="73">
        <f t="shared" si="3"/>
        <v>0</v>
      </c>
      <c r="E47" s="73">
        <f t="shared" si="4"/>
        <v>0</v>
      </c>
      <c r="F47" s="88"/>
      <c r="G47" s="88"/>
      <c r="H47" s="88"/>
      <c r="I47" s="88"/>
      <c r="J47" s="73">
        <f t="shared" si="5"/>
        <v>0</v>
      </c>
      <c r="K47" s="88"/>
      <c r="L47" s="88"/>
      <c r="M47" s="88"/>
      <c r="N47" s="88"/>
      <c r="O47" s="73">
        <f t="shared" si="6"/>
        <v>0</v>
      </c>
      <c r="P47" s="88"/>
      <c r="Q47" s="88"/>
      <c r="R47" s="88"/>
      <c r="S47" s="88"/>
      <c r="T47" s="73">
        <f t="shared" si="7"/>
        <v>0</v>
      </c>
      <c r="U47" s="88"/>
      <c r="V47" s="88"/>
      <c r="W47" s="73">
        <f t="shared" si="8"/>
        <v>0</v>
      </c>
      <c r="X47" s="88"/>
      <c r="Y47" s="88"/>
      <c r="Z47" s="73">
        <f t="shared" si="9"/>
        <v>0</v>
      </c>
      <c r="AA47" s="88"/>
      <c r="AB47" s="88"/>
      <c r="AC47" s="88"/>
      <c r="AD47" s="88"/>
      <c r="AE47" s="73">
        <f t="shared" si="10"/>
        <v>0</v>
      </c>
      <c r="AF47" s="88"/>
      <c r="AG47" s="88"/>
      <c r="AH47" s="73">
        <f t="shared" si="11"/>
        <v>0</v>
      </c>
      <c r="AI47" s="88"/>
      <c r="AJ47" s="88"/>
    </row>
    <row r="48" spans="1:36" s="15" customFormat="1" ht="12.75">
      <c r="A48" s="22" t="s">
        <v>34</v>
      </c>
      <c r="B48" s="388" t="s">
        <v>217</v>
      </c>
      <c r="C48" s="184" t="s">
        <v>27</v>
      </c>
      <c r="D48" s="47">
        <f t="shared" si="3"/>
        <v>0</v>
      </c>
      <c r="E48" s="47">
        <f t="shared" si="4"/>
        <v>0</v>
      </c>
      <c r="F48" s="86"/>
      <c r="G48" s="86"/>
      <c r="H48" s="86"/>
      <c r="I48" s="86"/>
      <c r="J48" s="47">
        <f t="shared" si="5"/>
        <v>0</v>
      </c>
      <c r="K48" s="86"/>
      <c r="L48" s="86"/>
      <c r="M48" s="86"/>
      <c r="N48" s="86"/>
      <c r="O48" s="47">
        <f t="shared" si="6"/>
        <v>0</v>
      </c>
      <c r="P48" s="86"/>
      <c r="Q48" s="86"/>
      <c r="R48" s="86"/>
      <c r="S48" s="86"/>
      <c r="T48" s="47">
        <f t="shared" si="7"/>
        <v>0</v>
      </c>
      <c r="U48" s="86"/>
      <c r="V48" s="86"/>
      <c r="W48" s="47">
        <f t="shared" si="8"/>
        <v>0</v>
      </c>
      <c r="X48" s="86"/>
      <c r="Y48" s="86"/>
      <c r="Z48" s="47">
        <f t="shared" si="9"/>
        <v>0</v>
      </c>
      <c r="AA48" s="86"/>
      <c r="AB48" s="86"/>
      <c r="AC48" s="86"/>
      <c r="AD48" s="86"/>
      <c r="AE48" s="47">
        <f t="shared" si="10"/>
        <v>0</v>
      </c>
      <c r="AF48" s="86"/>
      <c r="AG48" s="86"/>
      <c r="AH48" s="47">
        <f t="shared" si="11"/>
        <v>0</v>
      </c>
      <c r="AI48" s="86"/>
      <c r="AJ48" s="86"/>
    </row>
    <row r="49" spans="1:36" s="15" customFormat="1" ht="13.5" thickBot="1">
      <c r="A49" s="20"/>
      <c r="B49" s="383"/>
      <c r="C49" s="185" t="s">
        <v>11</v>
      </c>
      <c r="D49" s="73">
        <f t="shared" si="3"/>
        <v>0</v>
      </c>
      <c r="E49" s="73">
        <f t="shared" si="4"/>
        <v>0</v>
      </c>
      <c r="F49" s="88"/>
      <c r="G49" s="88"/>
      <c r="H49" s="88"/>
      <c r="I49" s="88"/>
      <c r="J49" s="73">
        <f t="shared" si="5"/>
        <v>0</v>
      </c>
      <c r="K49" s="88"/>
      <c r="L49" s="88"/>
      <c r="M49" s="88"/>
      <c r="N49" s="88"/>
      <c r="O49" s="73">
        <f t="shared" si="6"/>
        <v>0</v>
      </c>
      <c r="P49" s="88"/>
      <c r="Q49" s="88"/>
      <c r="R49" s="88"/>
      <c r="S49" s="88"/>
      <c r="T49" s="73">
        <f t="shared" si="7"/>
        <v>0</v>
      </c>
      <c r="U49" s="88"/>
      <c r="V49" s="88"/>
      <c r="W49" s="73">
        <f t="shared" si="8"/>
        <v>0</v>
      </c>
      <c r="X49" s="88"/>
      <c r="Y49" s="88"/>
      <c r="Z49" s="73">
        <f t="shared" si="9"/>
        <v>0</v>
      </c>
      <c r="AA49" s="88"/>
      <c r="AB49" s="88"/>
      <c r="AC49" s="88"/>
      <c r="AD49" s="88"/>
      <c r="AE49" s="73">
        <f t="shared" si="10"/>
        <v>0</v>
      </c>
      <c r="AF49" s="88"/>
      <c r="AG49" s="88"/>
      <c r="AH49" s="73">
        <f t="shared" si="11"/>
        <v>0</v>
      </c>
      <c r="AI49" s="88"/>
      <c r="AJ49" s="88"/>
    </row>
    <row r="50" spans="1:36" s="15" customFormat="1" ht="12.75">
      <c r="A50" s="22" t="s">
        <v>35</v>
      </c>
      <c r="B50" s="388" t="s">
        <v>218</v>
      </c>
      <c r="C50" s="184" t="s">
        <v>9</v>
      </c>
      <c r="D50" s="47">
        <f t="shared" si="3"/>
        <v>0</v>
      </c>
      <c r="E50" s="47">
        <f t="shared" si="4"/>
        <v>0</v>
      </c>
      <c r="F50" s="86"/>
      <c r="G50" s="86"/>
      <c r="H50" s="86"/>
      <c r="I50" s="86"/>
      <c r="J50" s="47">
        <f t="shared" si="5"/>
        <v>0</v>
      </c>
      <c r="K50" s="86"/>
      <c r="L50" s="86"/>
      <c r="M50" s="86"/>
      <c r="N50" s="86"/>
      <c r="O50" s="47">
        <f t="shared" si="6"/>
        <v>0</v>
      </c>
      <c r="P50" s="86"/>
      <c r="Q50" s="86"/>
      <c r="R50" s="86"/>
      <c r="S50" s="86"/>
      <c r="T50" s="47">
        <f t="shared" si="7"/>
        <v>0</v>
      </c>
      <c r="U50" s="86"/>
      <c r="V50" s="86"/>
      <c r="W50" s="47">
        <f t="shared" si="8"/>
        <v>0</v>
      </c>
      <c r="X50" s="86"/>
      <c r="Y50" s="86"/>
      <c r="Z50" s="47">
        <f t="shared" si="9"/>
        <v>0</v>
      </c>
      <c r="AA50" s="86"/>
      <c r="AB50" s="86"/>
      <c r="AC50" s="86"/>
      <c r="AD50" s="86"/>
      <c r="AE50" s="47">
        <f t="shared" si="10"/>
        <v>0</v>
      </c>
      <c r="AF50" s="86"/>
      <c r="AG50" s="86"/>
      <c r="AH50" s="47">
        <f t="shared" si="11"/>
        <v>0</v>
      </c>
      <c r="AI50" s="86"/>
      <c r="AJ50" s="86"/>
    </row>
    <row r="51" spans="1:36" s="15" customFormat="1" ht="13.5" thickBot="1">
      <c r="A51" s="21"/>
      <c r="B51" s="383"/>
      <c r="C51" s="188" t="s">
        <v>11</v>
      </c>
      <c r="D51" s="73">
        <f t="shared" si="3"/>
        <v>0</v>
      </c>
      <c r="E51" s="73">
        <f t="shared" si="4"/>
        <v>0</v>
      </c>
      <c r="F51" s="88"/>
      <c r="G51" s="88"/>
      <c r="H51" s="88"/>
      <c r="I51" s="88"/>
      <c r="J51" s="73">
        <f t="shared" si="5"/>
        <v>0</v>
      </c>
      <c r="K51" s="88"/>
      <c r="L51" s="88"/>
      <c r="M51" s="88"/>
      <c r="N51" s="88"/>
      <c r="O51" s="73">
        <f t="shared" si="6"/>
        <v>0</v>
      </c>
      <c r="P51" s="88"/>
      <c r="Q51" s="88"/>
      <c r="R51" s="88"/>
      <c r="S51" s="88"/>
      <c r="T51" s="73">
        <f t="shared" si="7"/>
        <v>0</v>
      </c>
      <c r="U51" s="88"/>
      <c r="V51" s="88"/>
      <c r="W51" s="73">
        <f t="shared" si="8"/>
        <v>0</v>
      </c>
      <c r="X51" s="88"/>
      <c r="Y51" s="88"/>
      <c r="Z51" s="73">
        <f t="shared" si="9"/>
        <v>0</v>
      </c>
      <c r="AA51" s="88"/>
      <c r="AB51" s="88"/>
      <c r="AC51" s="88"/>
      <c r="AD51" s="88"/>
      <c r="AE51" s="73">
        <f t="shared" si="10"/>
        <v>0</v>
      </c>
      <c r="AF51" s="88"/>
      <c r="AG51" s="88"/>
      <c r="AH51" s="73">
        <f t="shared" si="11"/>
        <v>0</v>
      </c>
      <c r="AI51" s="88"/>
      <c r="AJ51" s="88"/>
    </row>
    <row r="52" spans="1:36" ht="12.75">
      <c r="A52" s="4" t="s">
        <v>47</v>
      </c>
      <c r="B52" s="370" t="s">
        <v>116</v>
      </c>
      <c r="C52" s="189" t="s">
        <v>27</v>
      </c>
      <c r="D52" s="47">
        <f t="shared" si="3"/>
        <v>0</v>
      </c>
      <c r="E52" s="47">
        <f t="shared" si="4"/>
        <v>0</v>
      </c>
      <c r="F52" s="86"/>
      <c r="G52" s="86"/>
      <c r="H52" s="86"/>
      <c r="I52" s="86"/>
      <c r="J52" s="47">
        <f t="shared" si="5"/>
        <v>0</v>
      </c>
      <c r="K52" s="86"/>
      <c r="L52" s="86"/>
      <c r="M52" s="86"/>
      <c r="N52" s="86"/>
      <c r="O52" s="47">
        <f t="shared" si="6"/>
        <v>0</v>
      </c>
      <c r="P52" s="86"/>
      <c r="Q52" s="86"/>
      <c r="R52" s="86"/>
      <c r="S52" s="86"/>
      <c r="T52" s="47">
        <f t="shared" si="7"/>
        <v>0</v>
      </c>
      <c r="U52" s="86"/>
      <c r="V52" s="86"/>
      <c r="W52" s="47">
        <f t="shared" si="8"/>
        <v>0</v>
      </c>
      <c r="X52" s="86"/>
      <c r="Y52" s="86"/>
      <c r="Z52" s="47">
        <f t="shared" si="9"/>
        <v>0</v>
      </c>
      <c r="AA52" s="86"/>
      <c r="AB52" s="86"/>
      <c r="AC52" s="86"/>
      <c r="AD52" s="86"/>
      <c r="AE52" s="47">
        <f t="shared" si="10"/>
        <v>0</v>
      </c>
      <c r="AF52" s="86"/>
      <c r="AG52" s="86"/>
      <c r="AH52" s="47">
        <f t="shared" si="11"/>
        <v>0</v>
      </c>
      <c r="AI52" s="86"/>
      <c r="AJ52" s="86"/>
    </row>
    <row r="53" spans="1:36" ht="13.5" thickBot="1">
      <c r="A53" s="7"/>
      <c r="B53" s="421"/>
      <c r="C53" s="190" t="s">
        <v>11</v>
      </c>
      <c r="D53" s="73">
        <f t="shared" si="3"/>
        <v>0</v>
      </c>
      <c r="E53" s="73">
        <f t="shared" si="4"/>
        <v>0</v>
      </c>
      <c r="F53" s="88"/>
      <c r="G53" s="88"/>
      <c r="H53" s="88"/>
      <c r="I53" s="88"/>
      <c r="J53" s="73">
        <f t="shared" si="5"/>
        <v>0</v>
      </c>
      <c r="K53" s="88"/>
      <c r="L53" s="88"/>
      <c r="M53" s="88"/>
      <c r="N53" s="88"/>
      <c r="O53" s="73">
        <f t="shared" si="6"/>
        <v>0</v>
      </c>
      <c r="P53" s="88"/>
      <c r="Q53" s="88"/>
      <c r="R53" s="88"/>
      <c r="S53" s="88"/>
      <c r="T53" s="73">
        <f t="shared" si="7"/>
        <v>0</v>
      </c>
      <c r="U53" s="88"/>
      <c r="V53" s="88"/>
      <c r="W53" s="73">
        <f t="shared" si="8"/>
        <v>0</v>
      </c>
      <c r="X53" s="88"/>
      <c r="Y53" s="88"/>
      <c r="Z53" s="73">
        <f t="shared" si="9"/>
        <v>0</v>
      </c>
      <c r="AA53" s="88"/>
      <c r="AB53" s="88"/>
      <c r="AC53" s="88"/>
      <c r="AD53" s="88"/>
      <c r="AE53" s="73">
        <f t="shared" si="10"/>
        <v>0</v>
      </c>
      <c r="AF53" s="88"/>
      <c r="AG53" s="88"/>
      <c r="AH53" s="73">
        <f t="shared" si="11"/>
        <v>0</v>
      </c>
      <c r="AI53" s="88"/>
      <c r="AJ53" s="88"/>
    </row>
    <row r="54" spans="1:36" s="15" customFormat="1" ht="12.75">
      <c r="A54" s="18" t="s">
        <v>129</v>
      </c>
      <c r="B54" s="388" t="s">
        <v>130</v>
      </c>
      <c r="C54" s="187" t="s">
        <v>27</v>
      </c>
      <c r="D54" s="47">
        <f t="shared" si="3"/>
        <v>0</v>
      </c>
      <c r="E54" s="47">
        <f t="shared" si="4"/>
        <v>0</v>
      </c>
      <c r="F54" s="86"/>
      <c r="G54" s="86"/>
      <c r="H54" s="86"/>
      <c r="I54" s="86"/>
      <c r="J54" s="47">
        <f t="shared" si="5"/>
        <v>0</v>
      </c>
      <c r="K54" s="86"/>
      <c r="L54" s="86"/>
      <c r="M54" s="86"/>
      <c r="N54" s="86"/>
      <c r="O54" s="47">
        <f t="shared" si="6"/>
        <v>0</v>
      </c>
      <c r="P54" s="86"/>
      <c r="Q54" s="86"/>
      <c r="R54" s="86"/>
      <c r="S54" s="86"/>
      <c r="T54" s="47">
        <f t="shared" si="7"/>
        <v>0</v>
      </c>
      <c r="U54" s="86"/>
      <c r="V54" s="86"/>
      <c r="W54" s="47">
        <f t="shared" si="8"/>
        <v>0</v>
      </c>
      <c r="X54" s="86"/>
      <c r="Y54" s="86"/>
      <c r="Z54" s="47">
        <f t="shared" si="9"/>
        <v>0</v>
      </c>
      <c r="AA54" s="86"/>
      <c r="AB54" s="86"/>
      <c r="AC54" s="86"/>
      <c r="AD54" s="86"/>
      <c r="AE54" s="47">
        <f t="shared" si="10"/>
        <v>0</v>
      </c>
      <c r="AF54" s="86"/>
      <c r="AG54" s="86"/>
      <c r="AH54" s="47">
        <f t="shared" si="11"/>
        <v>0</v>
      </c>
      <c r="AI54" s="86"/>
      <c r="AJ54" s="86"/>
    </row>
    <row r="55" spans="1:36" s="15" customFormat="1" ht="13.5" thickBot="1">
      <c r="A55" s="21"/>
      <c r="B55" s="389"/>
      <c r="C55" s="185" t="s">
        <v>11</v>
      </c>
      <c r="D55" s="73">
        <f t="shared" si="3"/>
        <v>0</v>
      </c>
      <c r="E55" s="73">
        <f t="shared" si="4"/>
        <v>0</v>
      </c>
      <c r="F55" s="88"/>
      <c r="G55" s="88"/>
      <c r="H55" s="88"/>
      <c r="I55" s="88"/>
      <c r="J55" s="73">
        <f t="shared" si="5"/>
        <v>0</v>
      </c>
      <c r="K55" s="88"/>
      <c r="L55" s="88"/>
      <c r="M55" s="88"/>
      <c r="N55" s="88"/>
      <c r="O55" s="73">
        <f t="shared" si="6"/>
        <v>0</v>
      </c>
      <c r="P55" s="88"/>
      <c r="Q55" s="88"/>
      <c r="R55" s="88"/>
      <c r="S55" s="88"/>
      <c r="T55" s="73">
        <f t="shared" si="7"/>
        <v>0</v>
      </c>
      <c r="U55" s="88"/>
      <c r="V55" s="88"/>
      <c r="W55" s="73">
        <f t="shared" si="8"/>
        <v>0</v>
      </c>
      <c r="X55" s="88"/>
      <c r="Y55" s="88"/>
      <c r="Z55" s="73">
        <f t="shared" si="9"/>
        <v>0</v>
      </c>
      <c r="AA55" s="88"/>
      <c r="AB55" s="88"/>
      <c r="AC55" s="88"/>
      <c r="AD55" s="88"/>
      <c r="AE55" s="73">
        <f t="shared" si="10"/>
        <v>0</v>
      </c>
      <c r="AF55" s="88"/>
      <c r="AG55" s="88"/>
      <c r="AH55" s="73">
        <f t="shared" si="11"/>
        <v>0</v>
      </c>
      <c r="AI55" s="88"/>
      <c r="AJ55" s="88"/>
    </row>
    <row r="56" spans="1:36" s="15" customFormat="1" ht="13.5" thickTop="1">
      <c r="A56" s="174" t="s">
        <v>36</v>
      </c>
      <c r="B56" s="382" t="s">
        <v>240</v>
      </c>
      <c r="C56" s="191" t="s">
        <v>219</v>
      </c>
      <c r="D56" s="176">
        <f aca="true" t="shared" si="22" ref="D56:D65">E56+J56+O56+T56+W56+Z56+AE56+AH56</f>
        <v>0</v>
      </c>
      <c r="E56" s="176">
        <f aca="true" t="shared" si="23" ref="E56:E65">F56+G56</f>
        <v>0</v>
      </c>
      <c r="F56" s="177"/>
      <c r="G56" s="177"/>
      <c r="H56" s="177"/>
      <c r="I56" s="177"/>
      <c r="J56" s="176">
        <f aca="true" t="shared" si="24" ref="J56:J65">K56+L56</f>
        <v>0</v>
      </c>
      <c r="K56" s="177"/>
      <c r="L56" s="177"/>
      <c r="M56" s="177"/>
      <c r="N56" s="177"/>
      <c r="O56" s="176">
        <f aca="true" t="shared" si="25" ref="O56:O65">P56+Q56</f>
        <v>0</v>
      </c>
      <c r="P56" s="177"/>
      <c r="Q56" s="177"/>
      <c r="R56" s="177"/>
      <c r="S56" s="177"/>
      <c r="T56" s="176">
        <f aca="true" t="shared" si="26" ref="T56:T65">U56</f>
        <v>0</v>
      </c>
      <c r="U56" s="177"/>
      <c r="V56" s="177"/>
      <c r="W56" s="176">
        <f aca="true" t="shared" si="27" ref="W56:W65">X56</f>
        <v>0</v>
      </c>
      <c r="X56" s="177"/>
      <c r="Y56" s="177"/>
      <c r="Z56" s="176">
        <f aca="true" t="shared" si="28" ref="Z56:Z65">AA56+AB56</f>
        <v>0</v>
      </c>
      <c r="AA56" s="177"/>
      <c r="AB56" s="177"/>
      <c r="AC56" s="177"/>
      <c r="AD56" s="177"/>
      <c r="AE56" s="176">
        <f aca="true" t="shared" si="29" ref="AE56:AE65">AF56</f>
        <v>0</v>
      </c>
      <c r="AF56" s="177"/>
      <c r="AG56" s="177"/>
      <c r="AH56" s="176">
        <f aca="true" t="shared" si="30" ref="AH56:AH65">AI56</f>
        <v>0</v>
      </c>
      <c r="AI56" s="177"/>
      <c r="AJ56" s="177"/>
    </row>
    <row r="57" spans="1:36" s="15" customFormat="1" ht="13.5" thickBot="1">
      <c r="A57" s="175"/>
      <c r="B57" s="383"/>
      <c r="C57" s="182" t="s">
        <v>11</v>
      </c>
      <c r="D57" s="49">
        <f t="shared" si="22"/>
        <v>0</v>
      </c>
      <c r="E57" s="49">
        <f t="shared" si="23"/>
        <v>0</v>
      </c>
      <c r="F57" s="87"/>
      <c r="G57" s="87"/>
      <c r="H57" s="87"/>
      <c r="I57" s="87"/>
      <c r="J57" s="49">
        <f t="shared" si="24"/>
        <v>0</v>
      </c>
      <c r="K57" s="87"/>
      <c r="L57" s="87"/>
      <c r="M57" s="87"/>
      <c r="N57" s="87"/>
      <c r="O57" s="49">
        <f t="shared" si="25"/>
        <v>0</v>
      </c>
      <c r="P57" s="87"/>
      <c r="Q57" s="87"/>
      <c r="R57" s="87"/>
      <c r="S57" s="87"/>
      <c r="T57" s="49">
        <f t="shared" si="26"/>
        <v>0</v>
      </c>
      <c r="U57" s="87"/>
      <c r="V57" s="87"/>
      <c r="W57" s="49">
        <f t="shared" si="27"/>
        <v>0</v>
      </c>
      <c r="X57" s="87"/>
      <c r="Y57" s="87"/>
      <c r="Z57" s="49">
        <f t="shared" si="28"/>
        <v>0</v>
      </c>
      <c r="AA57" s="87"/>
      <c r="AB57" s="87"/>
      <c r="AC57" s="87"/>
      <c r="AD57" s="87"/>
      <c r="AE57" s="49">
        <f t="shared" si="29"/>
        <v>0</v>
      </c>
      <c r="AF57" s="87"/>
      <c r="AG57" s="87"/>
      <c r="AH57" s="49">
        <f t="shared" si="30"/>
        <v>0</v>
      </c>
      <c r="AI57" s="87"/>
      <c r="AJ57" s="87"/>
    </row>
    <row r="58" spans="1:36" s="15" customFormat="1" ht="12.75">
      <c r="A58" s="174" t="s">
        <v>38</v>
      </c>
      <c r="B58" s="376" t="s">
        <v>220</v>
      </c>
      <c r="C58" s="191" t="s">
        <v>27</v>
      </c>
      <c r="D58" s="176">
        <f t="shared" si="22"/>
        <v>0</v>
      </c>
      <c r="E58" s="47">
        <f t="shared" si="23"/>
        <v>0</v>
      </c>
      <c r="F58" s="86"/>
      <c r="G58" s="86"/>
      <c r="H58" s="86"/>
      <c r="I58" s="86"/>
      <c r="J58" s="47">
        <f t="shared" si="24"/>
        <v>0</v>
      </c>
      <c r="K58" s="86"/>
      <c r="L58" s="86"/>
      <c r="M58" s="86"/>
      <c r="N58" s="86"/>
      <c r="O58" s="47">
        <f t="shared" si="25"/>
        <v>0</v>
      </c>
      <c r="P58" s="86"/>
      <c r="Q58" s="86"/>
      <c r="R58" s="86"/>
      <c r="S58" s="86"/>
      <c r="T58" s="47">
        <f t="shared" si="26"/>
        <v>0</v>
      </c>
      <c r="U58" s="86"/>
      <c r="V58" s="86"/>
      <c r="W58" s="47">
        <f t="shared" si="27"/>
        <v>0</v>
      </c>
      <c r="X58" s="86"/>
      <c r="Y58" s="86"/>
      <c r="Z58" s="47">
        <f t="shared" si="28"/>
        <v>0</v>
      </c>
      <c r="AA58" s="86"/>
      <c r="AB58" s="86"/>
      <c r="AC58" s="86"/>
      <c r="AD58" s="86"/>
      <c r="AE58" s="47">
        <f t="shared" si="29"/>
        <v>0</v>
      </c>
      <c r="AF58" s="86"/>
      <c r="AG58" s="86"/>
      <c r="AH58" s="47">
        <f t="shared" si="30"/>
        <v>0</v>
      </c>
      <c r="AI58" s="86"/>
      <c r="AJ58" s="86"/>
    </row>
    <row r="59" spans="1:36" s="15" customFormat="1" ht="13.5" thickBot="1">
      <c r="A59" s="175"/>
      <c r="B59" s="377"/>
      <c r="C59" s="192" t="s">
        <v>11</v>
      </c>
      <c r="D59" s="73">
        <f t="shared" si="22"/>
        <v>0</v>
      </c>
      <c r="E59" s="73">
        <f t="shared" si="23"/>
        <v>0</v>
      </c>
      <c r="F59" s="88"/>
      <c r="G59" s="88"/>
      <c r="H59" s="88"/>
      <c r="I59" s="88"/>
      <c r="J59" s="73">
        <f t="shared" si="24"/>
        <v>0</v>
      </c>
      <c r="K59" s="88"/>
      <c r="L59" s="88"/>
      <c r="M59" s="88"/>
      <c r="N59" s="88"/>
      <c r="O59" s="73">
        <f t="shared" si="25"/>
        <v>0</v>
      </c>
      <c r="P59" s="88"/>
      <c r="Q59" s="88"/>
      <c r="R59" s="88"/>
      <c r="S59" s="88"/>
      <c r="T59" s="73">
        <f t="shared" si="26"/>
        <v>0</v>
      </c>
      <c r="U59" s="88"/>
      <c r="V59" s="88"/>
      <c r="W59" s="73">
        <f t="shared" si="27"/>
        <v>0</v>
      </c>
      <c r="X59" s="88"/>
      <c r="Y59" s="88"/>
      <c r="Z59" s="73">
        <f t="shared" si="28"/>
        <v>0</v>
      </c>
      <c r="AA59" s="88"/>
      <c r="AB59" s="88"/>
      <c r="AC59" s="88"/>
      <c r="AD59" s="88"/>
      <c r="AE59" s="73">
        <f t="shared" si="29"/>
        <v>0</v>
      </c>
      <c r="AF59" s="88"/>
      <c r="AG59" s="88"/>
      <c r="AH59" s="73">
        <f t="shared" si="30"/>
        <v>0</v>
      </c>
      <c r="AI59" s="88"/>
      <c r="AJ59" s="88"/>
    </row>
    <row r="60" spans="1:36" s="15" customFormat="1" ht="12.75">
      <c r="A60" s="174" t="s">
        <v>131</v>
      </c>
      <c r="B60" s="376" t="s">
        <v>221</v>
      </c>
      <c r="C60" s="191" t="s">
        <v>27</v>
      </c>
      <c r="D60" s="47">
        <f t="shared" si="22"/>
        <v>0</v>
      </c>
      <c r="E60" s="176">
        <f t="shared" si="23"/>
        <v>0</v>
      </c>
      <c r="F60" s="177"/>
      <c r="G60" s="177"/>
      <c r="H60" s="177"/>
      <c r="I60" s="177"/>
      <c r="J60" s="176">
        <f t="shared" si="24"/>
        <v>0</v>
      </c>
      <c r="K60" s="177"/>
      <c r="L60" s="177"/>
      <c r="M60" s="177"/>
      <c r="N60" s="177"/>
      <c r="O60" s="176">
        <f t="shared" si="25"/>
        <v>0</v>
      </c>
      <c r="P60" s="177"/>
      <c r="Q60" s="177"/>
      <c r="R60" s="177"/>
      <c r="S60" s="177"/>
      <c r="T60" s="176">
        <f t="shared" si="26"/>
        <v>0</v>
      </c>
      <c r="U60" s="177"/>
      <c r="V60" s="177"/>
      <c r="W60" s="176">
        <f t="shared" si="27"/>
        <v>0</v>
      </c>
      <c r="X60" s="177"/>
      <c r="Y60" s="177"/>
      <c r="Z60" s="176">
        <f t="shared" si="28"/>
        <v>0</v>
      </c>
      <c r="AA60" s="177"/>
      <c r="AB60" s="177"/>
      <c r="AC60" s="177"/>
      <c r="AD60" s="177"/>
      <c r="AE60" s="176">
        <f t="shared" si="29"/>
        <v>0</v>
      </c>
      <c r="AF60" s="177"/>
      <c r="AG60" s="177"/>
      <c r="AH60" s="176">
        <f t="shared" si="30"/>
        <v>0</v>
      </c>
      <c r="AI60" s="177"/>
      <c r="AJ60" s="177"/>
    </row>
    <row r="61" spans="1:36" s="15" customFormat="1" ht="13.5" thickBot="1">
      <c r="A61" s="175"/>
      <c r="B61" s="377"/>
      <c r="C61" s="182" t="s">
        <v>11</v>
      </c>
      <c r="D61" s="73">
        <f t="shared" si="22"/>
        <v>0</v>
      </c>
      <c r="E61" s="73">
        <f t="shared" si="23"/>
        <v>0</v>
      </c>
      <c r="F61" s="88"/>
      <c r="G61" s="88"/>
      <c r="H61" s="88"/>
      <c r="I61" s="88"/>
      <c r="J61" s="73">
        <f t="shared" si="24"/>
        <v>0</v>
      </c>
      <c r="K61" s="88"/>
      <c r="L61" s="88"/>
      <c r="M61" s="88"/>
      <c r="N61" s="88"/>
      <c r="O61" s="73">
        <f t="shared" si="25"/>
        <v>0</v>
      </c>
      <c r="P61" s="88"/>
      <c r="Q61" s="88"/>
      <c r="R61" s="88"/>
      <c r="S61" s="88"/>
      <c r="T61" s="73">
        <f t="shared" si="26"/>
        <v>0</v>
      </c>
      <c r="U61" s="88"/>
      <c r="V61" s="88"/>
      <c r="W61" s="73">
        <f t="shared" si="27"/>
        <v>0</v>
      </c>
      <c r="X61" s="88"/>
      <c r="Y61" s="88"/>
      <c r="Z61" s="73">
        <f t="shared" si="28"/>
        <v>0</v>
      </c>
      <c r="AA61" s="88"/>
      <c r="AB61" s="88"/>
      <c r="AC61" s="88"/>
      <c r="AD61" s="88"/>
      <c r="AE61" s="73">
        <f t="shared" si="29"/>
        <v>0</v>
      </c>
      <c r="AF61" s="88"/>
      <c r="AG61" s="88"/>
      <c r="AH61" s="73">
        <f t="shared" si="30"/>
        <v>0</v>
      </c>
      <c r="AI61" s="88"/>
      <c r="AJ61" s="88"/>
    </row>
    <row r="62" spans="1:36" s="15" customFormat="1" ht="12.75">
      <c r="A62" s="174" t="s">
        <v>179</v>
      </c>
      <c r="B62" s="376" t="s">
        <v>222</v>
      </c>
      <c r="C62" s="191" t="s">
        <v>223</v>
      </c>
      <c r="D62" s="176">
        <f t="shared" si="22"/>
        <v>0</v>
      </c>
      <c r="E62" s="176">
        <f t="shared" si="23"/>
        <v>0</v>
      </c>
      <c r="F62" s="177"/>
      <c r="G62" s="177"/>
      <c r="H62" s="177"/>
      <c r="I62" s="177"/>
      <c r="J62" s="176">
        <f t="shared" si="24"/>
        <v>0</v>
      </c>
      <c r="K62" s="177"/>
      <c r="L62" s="177"/>
      <c r="M62" s="177"/>
      <c r="N62" s="177"/>
      <c r="O62" s="176">
        <f t="shared" si="25"/>
        <v>0</v>
      </c>
      <c r="P62" s="177"/>
      <c r="Q62" s="177"/>
      <c r="R62" s="177"/>
      <c r="S62" s="177"/>
      <c r="T62" s="176">
        <f t="shared" si="26"/>
        <v>0</v>
      </c>
      <c r="U62" s="177"/>
      <c r="V62" s="177"/>
      <c r="W62" s="176">
        <f t="shared" si="27"/>
        <v>0</v>
      </c>
      <c r="X62" s="177"/>
      <c r="Y62" s="177"/>
      <c r="Z62" s="176">
        <f t="shared" si="28"/>
        <v>0</v>
      </c>
      <c r="AA62" s="177"/>
      <c r="AB62" s="177"/>
      <c r="AC62" s="177"/>
      <c r="AD62" s="177"/>
      <c r="AE62" s="176">
        <f t="shared" si="29"/>
        <v>0</v>
      </c>
      <c r="AF62" s="177"/>
      <c r="AG62" s="177"/>
      <c r="AH62" s="176">
        <f t="shared" si="30"/>
        <v>0</v>
      </c>
      <c r="AI62" s="177"/>
      <c r="AJ62" s="177"/>
    </row>
    <row r="63" spans="1:36" s="15" customFormat="1" ht="13.5" thickBot="1">
      <c r="A63" s="175"/>
      <c r="B63" s="377"/>
      <c r="C63" s="182" t="s">
        <v>11</v>
      </c>
      <c r="D63" s="73">
        <f t="shared" si="22"/>
        <v>0</v>
      </c>
      <c r="E63" s="73">
        <f t="shared" si="23"/>
        <v>0</v>
      </c>
      <c r="F63" s="88"/>
      <c r="G63" s="88"/>
      <c r="H63" s="88"/>
      <c r="I63" s="88"/>
      <c r="J63" s="73">
        <f t="shared" si="24"/>
        <v>0</v>
      </c>
      <c r="K63" s="88"/>
      <c r="L63" s="88"/>
      <c r="M63" s="88"/>
      <c r="N63" s="88"/>
      <c r="O63" s="73">
        <f t="shared" si="25"/>
        <v>0</v>
      </c>
      <c r="P63" s="88"/>
      <c r="Q63" s="88"/>
      <c r="R63" s="88"/>
      <c r="S63" s="88"/>
      <c r="T63" s="73">
        <f t="shared" si="26"/>
        <v>0</v>
      </c>
      <c r="U63" s="88"/>
      <c r="V63" s="88"/>
      <c r="W63" s="73">
        <f t="shared" si="27"/>
        <v>0</v>
      </c>
      <c r="X63" s="88"/>
      <c r="Y63" s="88"/>
      <c r="Z63" s="73">
        <f t="shared" si="28"/>
        <v>0</v>
      </c>
      <c r="AA63" s="88"/>
      <c r="AB63" s="88"/>
      <c r="AC63" s="88"/>
      <c r="AD63" s="88"/>
      <c r="AE63" s="73">
        <f t="shared" si="29"/>
        <v>0</v>
      </c>
      <c r="AF63" s="88"/>
      <c r="AG63" s="88"/>
      <c r="AH63" s="73">
        <f t="shared" si="30"/>
        <v>0</v>
      </c>
      <c r="AI63" s="88"/>
      <c r="AJ63" s="88"/>
    </row>
    <row r="64" spans="1:36" s="15" customFormat="1" ht="12.75">
      <c r="A64" s="178" t="s">
        <v>148</v>
      </c>
      <c r="B64" s="378" t="s">
        <v>224</v>
      </c>
      <c r="C64" s="191" t="s">
        <v>219</v>
      </c>
      <c r="D64" s="176">
        <f t="shared" si="22"/>
        <v>0</v>
      </c>
      <c r="E64" s="176">
        <f t="shared" si="23"/>
        <v>0</v>
      </c>
      <c r="F64" s="177"/>
      <c r="G64" s="177"/>
      <c r="H64" s="177"/>
      <c r="I64" s="177"/>
      <c r="J64" s="176">
        <f t="shared" si="24"/>
        <v>0</v>
      </c>
      <c r="K64" s="177"/>
      <c r="L64" s="177"/>
      <c r="M64" s="177"/>
      <c r="N64" s="177"/>
      <c r="O64" s="176">
        <f t="shared" si="25"/>
        <v>0</v>
      </c>
      <c r="P64" s="177"/>
      <c r="Q64" s="177"/>
      <c r="R64" s="177"/>
      <c r="S64" s="177"/>
      <c r="T64" s="176">
        <f t="shared" si="26"/>
        <v>0</v>
      </c>
      <c r="U64" s="177"/>
      <c r="V64" s="177"/>
      <c r="W64" s="176">
        <f t="shared" si="27"/>
        <v>0</v>
      </c>
      <c r="X64" s="177"/>
      <c r="Y64" s="177"/>
      <c r="Z64" s="176">
        <f t="shared" si="28"/>
        <v>0</v>
      </c>
      <c r="AA64" s="177"/>
      <c r="AB64" s="177"/>
      <c r="AC64" s="177"/>
      <c r="AD64" s="177"/>
      <c r="AE64" s="176">
        <f t="shared" si="29"/>
        <v>0</v>
      </c>
      <c r="AF64" s="177"/>
      <c r="AG64" s="177"/>
      <c r="AH64" s="176">
        <f t="shared" si="30"/>
        <v>0</v>
      </c>
      <c r="AI64" s="177"/>
      <c r="AJ64" s="177"/>
    </row>
    <row r="65" spans="1:36" s="15" customFormat="1" ht="13.5" thickBot="1">
      <c r="A65" s="175"/>
      <c r="B65" s="377"/>
      <c r="C65" s="193" t="s">
        <v>11</v>
      </c>
      <c r="D65" s="73">
        <f t="shared" si="22"/>
        <v>0</v>
      </c>
      <c r="E65" s="73">
        <f t="shared" si="23"/>
        <v>0</v>
      </c>
      <c r="F65" s="88"/>
      <c r="G65" s="88"/>
      <c r="H65" s="88"/>
      <c r="I65" s="88"/>
      <c r="J65" s="73">
        <f t="shared" si="24"/>
        <v>0</v>
      </c>
      <c r="K65" s="88"/>
      <c r="L65" s="88"/>
      <c r="M65" s="88"/>
      <c r="N65" s="88"/>
      <c r="O65" s="73">
        <f t="shared" si="25"/>
        <v>0</v>
      </c>
      <c r="P65" s="88"/>
      <c r="Q65" s="88"/>
      <c r="R65" s="88"/>
      <c r="S65" s="88"/>
      <c r="T65" s="73">
        <f t="shared" si="26"/>
        <v>0</v>
      </c>
      <c r="U65" s="88"/>
      <c r="V65" s="88"/>
      <c r="W65" s="73">
        <f t="shared" si="27"/>
        <v>0</v>
      </c>
      <c r="X65" s="88"/>
      <c r="Y65" s="88"/>
      <c r="Z65" s="73">
        <f t="shared" si="28"/>
        <v>0</v>
      </c>
      <c r="AA65" s="88"/>
      <c r="AB65" s="88"/>
      <c r="AC65" s="88"/>
      <c r="AD65" s="88"/>
      <c r="AE65" s="73">
        <f t="shared" si="29"/>
        <v>0</v>
      </c>
      <c r="AF65" s="88"/>
      <c r="AG65" s="88"/>
      <c r="AH65" s="73">
        <f t="shared" si="30"/>
        <v>0</v>
      </c>
      <c r="AI65" s="88"/>
      <c r="AJ65" s="88"/>
    </row>
    <row r="66" spans="1:36" s="15" customFormat="1" ht="14.25" thickBot="1" thickTop="1">
      <c r="A66" s="36" t="s">
        <v>65</v>
      </c>
      <c r="B66" s="171" t="s">
        <v>66</v>
      </c>
      <c r="C66" s="194" t="s">
        <v>11</v>
      </c>
      <c r="D66" s="30">
        <f>D68+D78+D80</f>
        <v>0</v>
      </c>
      <c r="E66" s="30">
        <f aca="true" t="shared" si="31" ref="E66:AJ66">E68+E78+E80</f>
        <v>0</v>
      </c>
      <c r="F66" s="30">
        <f t="shared" si="31"/>
        <v>0</v>
      </c>
      <c r="G66" s="30">
        <f t="shared" si="31"/>
        <v>0</v>
      </c>
      <c r="H66" s="30">
        <f t="shared" si="31"/>
        <v>0</v>
      </c>
      <c r="I66" s="30">
        <f t="shared" si="31"/>
        <v>0</v>
      </c>
      <c r="J66" s="30">
        <f t="shared" si="31"/>
        <v>0</v>
      </c>
      <c r="K66" s="30">
        <f t="shared" si="31"/>
        <v>0</v>
      </c>
      <c r="L66" s="30">
        <f t="shared" si="31"/>
        <v>0</v>
      </c>
      <c r="M66" s="30">
        <f t="shared" si="31"/>
        <v>0</v>
      </c>
      <c r="N66" s="30">
        <f t="shared" si="31"/>
        <v>0</v>
      </c>
      <c r="O66" s="30">
        <f t="shared" si="31"/>
        <v>0</v>
      </c>
      <c r="P66" s="30">
        <f t="shared" si="31"/>
        <v>0</v>
      </c>
      <c r="Q66" s="30">
        <f t="shared" si="31"/>
        <v>0</v>
      </c>
      <c r="R66" s="30">
        <f t="shared" si="31"/>
        <v>0</v>
      </c>
      <c r="S66" s="30">
        <f t="shared" si="31"/>
        <v>0</v>
      </c>
      <c r="T66" s="30">
        <f t="shared" si="31"/>
        <v>0</v>
      </c>
      <c r="U66" s="30">
        <f t="shared" si="31"/>
        <v>0</v>
      </c>
      <c r="V66" s="30">
        <f t="shared" si="31"/>
        <v>0</v>
      </c>
      <c r="W66" s="30">
        <f t="shared" si="31"/>
        <v>0</v>
      </c>
      <c r="X66" s="30">
        <f t="shared" si="31"/>
        <v>0</v>
      </c>
      <c r="Y66" s="30">
        <f t="shared" si="31"/>
        <v>0</v>
      </c>
      <c r="Z66" s="30">
        <f t="shared" si="31"/>
        <v>0</v>
      </c>
      <c r="AA66" s="30">
        <f t="shared" si="31"/>
        <v>0</v>
      </c>
      <c r="AB66" s="30">
        <f t="shared" si="31"/>
        <v>0</v>
      </c>
      <c r="AC66" s="30">
        <f t="shared" si="31"/>
        <v>0</v>
      </c>
      <c r="AD66" s="30">
        <f t="shared" si="31"/>
        <v>0</v>
      </c>
      <c r="AE66" s="30">
        <f t="shared" si="31"/>
        <v>0</v>
      </c>
      <c r="AF66" s="30">
        <f t="shared" si="31"/>
        <v>0</v>
      </c>
      <c r="AG66" s="30">
        <f t="shared" si="31"/>
        <v>0</v>
      </c>
      <c r="AH66" s="30">
        <f t="shared" si="31"/>
        <v>0</v>
      </c>
      <c r="AI66" s="30">
        <f t="shared" si="31"/>
        <v>0</v>
      </c>
      <c r="AJ66" s="30">
        <f t="shared" si="31"/>
        <v>0</v>
      </c>
    </row>
    <row r="67" spans="1:36" s="15" customFormat="1" ht="13.5" thickTop="1">
      <c r="A67" s="18" t="s">
        <v>90</v>
      </c>
      <c r="B67" s="382" t="s">
        <v>225</v>
      </c>
      <c r="C67" s="179" t="s">
        <v>17</v>
      </c>
      <c r="D67" s="47">
        <f>D69+D71+D73+D75</f>
        <v>0</v>
      </c>
      <c r="E67" s="47">
        <f aca="true" t="shared" si="32" ref="E67:AJ67">E69+E71+E73+E75</f>
        <v>0</v>
      </c>
      <c r="F67" s="47">
        <f t="shared" si="32"/>
        <v>0</v>
      </c>
      <c r="G67" s="47">
        <f t="shared" si="32"/>
        <v>0</v>
      </c>
      <c r="H67" s="47">
        <f t="shared" si="32"/>
        <v>0</v>
      </c>
      <c r="I67" s="47">
        <f t="shared" si="32"/>
        <v>0</v>
      </c>
      <c r="J67" s="47">
        <f t="shared" si="32"/>
        <v>0</v>
      </c>
      <c r="K67" s="47">
        <f t="shared" si="32"/>
        <v>0</v>
      </c>
      <c r="L67" s="47">
        <f t="shared" si="32"/>
        <v>0</v>
      </c>
      <c r="M67" s="47">
        <f t="shared" si="32"/>
        <v>0</v>
      </c>
      <c r="N67" s="47">
        <f t="shared" si="32"/>
        <v>0</v>
      </c>
      <c r="O67" s="47">
        <f t="shared" si="32"/>
        <v>0</v>
      </c>
      <c r="P67" s="47">
        <f t="shared" si="32"/>
        <v>0</v>
      </c>
      <c r="Q67" s="47">
        <f t="shared" si="32"/>
        <v>0</v>
      </c>
      <c r="R67" s="47">
        <f t="shared" si="32"/>
        <v>0</v>
      </c>
      <c r="S67" s="47">
        <f t="shared" si="32"/>
        <v>0</v>
      </c>
      <c r="T67" s="47">
        <f t="shared" si="32"/>
        <v>0</v>
      </c>
      <c r="U67" s="47">
        <f t="shared" si="32"/>
        <v>0</v>
      </c>
      <c r="V67" s="47">
        <f t="shared" si="32"/>
        <v>0</v>
      </c>
      <c r="W67" s="47">
        <f t="shared" si="32"/>
        <v>0</v>
      </c>
      <c r="X67" s="47">
        <f t="shared" si="32"/>
        <v>0</v>
      </c>
      <c r="Y67" s="47">
        <f t="shared" si="32"/>
        <v>0</v>
      </c>
      <c r="Z67" s="47">
        <f t="shared" si="32"/>
        <v>0</v>
      </c>
      <c r="AA67" s="47">
        <f t="shared" si="32"/>
        <v>0</v>
      </c>
      <c r="AB67" s="47">
        <f t="shared" si="32"/>
        <v>0</v>
      </c>
      <c r="AC67" s="47">
        <f t="shared" si="32"/>
        <v>0</v>
      </c>
      <c r="AD67" s="47">
        <f t="shared" si="32"/>
        <v>0</v>
      </c>
      <c r="AE67" s="47">
        <f t="shared" si="32"/>
        <v>0</v>
      </c>
      <c r="AF67" s="47">
        <f t="shared" si="32"/>
        <v>0</v>
      </c>
      <c r="AG67" s="47">
        <f t="shared" si="32"/>
        <v>0</v>
      </c>
      <c r="AH67" s="47">
        <f t="shared" si="32"/>
        <v>0</v>
      </c>
      <c r="AI67" s="47">
        <f t="shared" si="32"/>
        <v>0</v>
      </c>
      <c r="AJ67" s="47">
        <f t="shared" si="32"/>
        <v>0</v>
      </c>
    </row>
    <row r="68" spans="1:36" s="15" customFormat="1" ht="12.75">
      <c r="A68" s="18"/>
      <c r="B68" s="423"/>
      <c r="C68" s="180" t="s">
        <v>11</v>
      </c>
      <c r="D68" s="47">
        <f>D70+D72+D74+D76</f>
        <v>0</v>
      </c>
      <c r="E68" s="47">
        <f aca="true" t="shared" si="33" ref="E68:AJ68">E70+E72+E74+E76</f>
        <v>0</v>
      </c>
      <c r="F68" s="47">
        <f t="shared" si="33"/>
        <v>0</v>
      </c>
      <c r="G68" s="47">
        <f t="shared" si="33"/>
        <v>0</v>
      </c>
      <c r="H68" s="47">
        <f t="shared" si="33"/>
        <v>0</v>
      </c>
      <c r="I68" s="47">
        <f t="shared" si="33"/>
        <v>0</v>
      </c>
      <c r="J68" s="47">
        <f t="shared" si="33"/>
        <v>0</v>
      </c>
      <c r="K68" s="47">
        <f t="shared" si="33"/>
        <v>0</v>
      </c>
      <c r="L68" s="47">
        <f t="shared" si="33"/>
        <v>0</v>
      </c>
      <c r="M68" s="47">
        <f t="shared" si="33"/>
        <v>0</v>
      </c>
      <c r="N68" s="47">
        <f t="shared" si="33"/>
        <v>0</v>
      </c>
      <c r="O68" s="47">
        <f t="shared" si="33"/>
        <v>0</v>
      </c>
      <c r="P68" s="47">
        <f t="shared" si="33"/>
        <v>0</v>
      </c>
      <c r="Q68" s="47">
        <f t="shared" si="33"/>
        <v>0</v>
      </c>
      <c r="R68" s="47">
        <f t="shared" si="33"/>
        <v>0</v>
      </c>
      <c r="S68" s="47">
        <f t="shared" si="33"/>
        <v>0</v>
      </c>
      <c r="T68" s="47">
        <f t="shared" si="33"/>
        <v>0</v>
      </c>
      <c r="U68" s="47">
        <f t="shared" si="33"/>
        <v>0</v>
      </c>
      <c r="V68" s="47">
        <f t="shared" si="33"/>
        <v>0</v>
      </c>
      <c r="W68" s="47">
        <f t="shared" si="33"/>
        <v>0</v>
      </c>
      <c r="X68" s="47">
        <f t="shared" si="33"/>
        <v>0</v>
      </c>
      <c r="Y68" s="47">
        <f t="shared" si="33"/>
        <v>0</v>
      </c>
      <c r="Z68" s="47">
        <f t="shared" si="33"/>
        <v>0</v>
      </c>
      <c r="AA68" s="47">
        <f t="shared" si="33"/>
        <v>0</v>
      </c>
      <c r="AB68" s="47">
        <f t="shared" si="33"/>
        <v>0</v>
      </c>
      <c r="AC68" s="47">
        <f t="shared" si="33"/>
        <v>0</v>
      </c>
      <c r="AD68" s="47">
        <f t="shared" si="33"/>
        <v>0</v>
      </c>
      <c r="AE68" s="47">
        <f t="shared" si="33"/>
        <v>0</v>
      </c>
      <c r="AF68" s="47">
        <f t="shared" si="33"/>
        <v>0</v>
      </c>
      <c r="AG68" s="47">
        <f t="shared" si="33"/>
        <v>0</v>
      </c>
      <c r="AH68" s="47">
        <f t="shared" si="33"/>
        <v>0</v>
      </c>
      <c r="AI68" s="47">
        <f t="shared" si="33"/>
        <v>0</v>
      </c>
      <c r="AJ68" s="47">
        <f t="shared" si="33"/>
        <v>0</v>
      </c>
    </row>
    <row r="69" spans="1:36" s="15" customFormat="1" ht="12.75">
      <c r="A69" s="19" t="s">
        <v>236</v>
      </c>
      <c r="B69" s="367" t="s">
        <v>19</v>
      </c>
      <c r="C69" s="180" t="s">
        <v>20</v>
      </c>
      <c r="D69" s="47">
        <f aca="true" t="shared" si="34" ref="D69:D80">E69+J69+O69+T69+W69+Z69+AE69+AH69</f>
        <v>0</v>
      </c>
      <c r="E69" s="47">
        <f aca="true" t="shared" si="35" ref="E69:E80">F69+G69</f>
        <v>0</v>
      </c>
      <c r="F69" s="86"/>
      <c r="G69" s="86"/>
      <c r="H69" s="86"/>
      <c r="I69" s="86"/>
      <c r="J69" s="47">
        <f aca="true" t="shared" si="36" ref="J69:J80">K69+L69</f>
        <v>0</v>
      </c>
      <c r="K69" s="86"/>
      <c r="L69" s="86"/>
      <c r="M69" s="86"/>
      <c r="N69" s="86"/>
      <c r="O69" s="47">
        <f aca="true" t="shared" si="37" ref="O69:O80">P69+Q69</f>
        <v>0</v>
      </c>
      <c r="P69" s="86"/>
      <c r="Q69" s="86"/>
      <c r="R69" s="86"/>
      <c r="S69" s="86"/>
      <c r="T69" s="47">
        <f t="shared" si="7"/>
        <v>0</v>
      </c>
      <c r="U69" s="86"/>
      <c r="V69" s="86"/>
      <c r="W69" s="47">
        <f t="shared" si="8"/>
        <v>0</v>
      </c>
      <c r="X69" s="86"/>
      <c r="Y69" s="86"/>
      <c r="Z69" s="47">
        <f aca="true" t="shared" si="38" ref="Z69:Z80">AA69+AB69</f>
        <v>0</v>
      </c>
      <c r="AA69" s="86"/>
      <c r="AB69" s="86"/>
      <c r="AC69" s="86"/>
      <c r="AD69" s="86"/>
      <c r="AE69" s="47">
        <f t="shared" si="10"/>
        <v>0</v>
      </c>
      <c r="AF69" s="86"/>
      <c r="AG69" s="86"/>
      <c r="AH69" s="47">
        <f t="shared" si="11"/>
        <v>0</v>
      </c>
      <c r="AI69" s="86"/>
      <c r="AJ69" s="86"/>
    </row>
    <row r="70" spans="1:36" s="15" customFormat="1" ht="12.75">
      <c r="A70" s="19"/>
      <c r="B70" s="369"/>
      <c r="C70" s="180" t="s">
        <v>11</v>
      </c>
      <c r="D70" s="47">
        <f t="shared" si="34"/>
        <v>0</v>
      </c>
      <c r="E70" s="47">
        <f t="shared" si="35"/>
        <v>0</v>
      </c>
      <c r="F70" s="86"/>
      <c r="G70" s="86"/>
      <c r="H70" s="86"/>
      <c r="I70" s="86"/>
      <c r="J70" s="47">
        <f t="shared" si="36"/>
        <v>0</v>
      </c>
      <c r="K70" s="86"/>
      <c r="L70" s="86"/>
      <c r="M70" s="86"/>
      <c r="N70" s="86"/>
      <c r="O70" s="47">
        <f t="shared" si="37"/>
        <v>0</v>
      </c>
      <c r="P70" s="86"/>
      <c r="Q70" s="86"/>
      <c r="R70" s="86"/>
      <c r="S70" s="86"/>
      <c r="T70" s="47">
        <f t="shared" si="7"/>
        <v>0</v>
      </c>
      <c r="U70" s="86"/>
      <c r="V70" s="86"/>
      <c r="W70" s="47">
        <f t="shared" si="8"/>
        <v>0</v>
      </c>
      <c r="X70" s="86"/>
      <c r="Y70" s="86"/>
      <c r="Z70" s="47">
        <f t="shared" si="38"/>
        <v>0</v>
      </c>
      <c r="AA70" s="86"/>
      <c r="AB70" s="86"/>
      <c r="AC70" s="86"/>
      <c r="AD70" s="86"/>
      <c r="AE70" s="47">
        <f t="shared" si="10"/>
        <v>0</v>
      </c>
      <c r="AF70" s="86"/>
      <c r="AG70" s="86"/>
      <c r="AH70" s="47">
        <f t="shared" si="11"/>
        <v>0</v>
      </c>
      <c r="AI70" s="86"/>
      <c r="AJ70" s="86"/>
    </row>
    <row r="71" spans="1:36" s="15" customFormat="1" ht="12.75">
      <c r="A71" s="19" t="s">
        <v>237</v>
      </c>
      <c r="B71" s="367" t="s">
        <v>21</v>
      </c>
      <c r="C71" s="180" t="s">
        <v>17</v>
      </c>
      <c r="D71" s="47">
        <f t="shared" si="34"/>
        <v>0</v>
      </c>
      <c r="E71" s="47">
        <f t="shared" si="35"/>
        <v>0</v>
      </c>
      <c r="F71" s="86"/>
      <c r="G71" s="86"/>
      <c r="H71" s="86"/>
      <c r="I71" s="86"/>
      <c r="J71" s="47">
        <f t="shared" si="36"/>
        <v>0</v>
      </c>
      <c r="K71" s="86"/>
      <c r="L71" s="86"/>
      <c r="M71" s="86"/>
      <c r="N71" s="86"/>
      <c r="O71" s="47">
        <f t="shared" si="37"/>
        <v>0</v>
      </c>
      <c r="P71" s="86"/>
      <c r="Q71" s="86"/>
      <c r="R71" s="86"/>
      <c r="S71" s="86"/>
      <c r="T71" s="47">
        <f t="shared" si="7"/>
        <v>0</v>
      </c>
      <c r="U71" s="86"/>
      <c r="V71" s="86"/>
      <c r="W71" s="47">
        <f t="shared" si="8"/>
        <v>0</v>
      </c>
      <c r="X71" s="86"/>
      <c r="Y71" s="86"/>
      <c r="Z71" s="47">
        <f t="shared" si="38"/>
        <v>0</v>
      </c>
      <c r="AA71" s="86"/>
      <c r="AB71" s="86"/>
      <c r="AC71" s="86"/>
      <c r="AD71" s="86"/>
      <c r="AE71" s="47">
        <f t="shared" si="10"/>
        <v>0</v>
      </c>
      <c r="AF71" s="86"/>
      <c r="AG71" s="86"/>
      <c r="AH71" s="47">
        <f t="shared" si="11"/>
        <v>0</v>
      </c>
      <c r="AI71" s="86"/>
      <c r="AJ71" s="86"/>
    </row>
    <row r="72" spans="1:36" s="15" customFormat="1" ht="12.75">
      <c r="A72" s="19"/>
      <c r="B72" s="369"/>
      <c r="C72" s="180" t="s">
        <v>11</v>
      </c>
      <c r="D72" s="47">
        <f t="shared" si="34"/>
        <v>0</v>
      </c>
      <c r="E72" s="47">
        <f t="shared" si="35"/>
        <v>0</v>
      </c>
      <c r="F72" s="86"/>
      <c r="G72" s="86"/>
      <c r="H72" s="86"/>
      <c r="I72" s="86"/>
      <c r="J72" s="47">
        <f t="shared" si="36"/>
        <v>0</v>
      </c>
      <c r="K72" s="86"/>
      <c r="L72" s="86"/>
      <c r="M72" s="86"/>
      <c r="N72" s="86"/>
      <c r="O72" s="47">
        <f t="shared" si="37"/>
        <v>0</v>
      </c>
      <c r="P72" s="86"/>
      <c r="Q72" s="86"/>
      <c r="R72" s="86"/>
      <c r="S72" s="86"/>
      <c r="T72" s="47">
        <f t="shared" si="7"/>
        <v>0</v>
      </c>
      <c r="U72" s="86"/>
      <c r="V72" s="86"/>
      <c r="W72" s="47">
        <f t="shared" si="8"/>
        <v>0</v>
      </c>
      <c r="X72" s="86"/>
      <c r="Y72" s="86"/>
      <c r="Z72" s="47">
        <f t="shared" si="38"/>
        <v>0</v>
      </c>
      <c r="AA72" s="86"/>
      <c r="AB72" s="86"/>
      <c r="AC72" s="86"/>
      <c r="AD72" s="86"/>
      <c r="AE72" s="47">
        <f t="shared" si="10"/>
        <v>0</v>
      </c>
      <c r="AF72" s="86"/>
      <c r="AG72" s="86"/>
      <c r="AH72" s="47">
        <f t="shared" si="11"/>
        <v>0</v>
      </c>
      <c r="AI72" s="86"/>
      <c r="AJ72" s="86"/>
    </row>
    <row r="73" spans="1:36" s="15" customFormat="1" ht="12.75">
      <c r="A73" s="19" t="s">
        <v>238</v>
      </c>
      <c r="B73" s="367" t="s">
        <v>22</v>
      </c>
      <c r="C73" s="180" t="s">
        <v>17</v>
      </c>
      <c r="D73" s="47">
        <f t="shared" si="34"/>
        <v>0</v>
      </c>
      <c r="E73" s="47">
        <f t="shared" si="35"/>
        <v>0</v>
      </c>
      <c r="F73" s="86"/>
      <c r="G73" s="86"/>
      <c r="H73" s="86"/>
      <c r="I73" s="86"/>
      <c r="J73" s="47">
        <f t="shared" si="36"/>
        <v>0</v>
      </c>
      <c r="K73" s="86"/>
      <c r="L73" s="86"/>
      <c r="M73" s="86"/>
      <c r="N73" s="86"/>
      <c r="O73" s="47">
        <f t="shared" si="37"/>
        <v>0</v>
      </c>
      <c r="P73" s="86"/>
      <c r="Q73" s="86"/>
      <c r="R73" s="86"/>
      <c r="S73" s="86"/>
      <c r="T73" s="47">
        <f t="shared" si="7"/>
        <v>0</v>
      </c>
      <c r="U73" s="86"/>
      <c r="V73" s="86"/>
      <c r="W73" s="47">
        <f t="shared" si="8"/>
        <v>0</v>
      </c>
      <c r="X73" s="86"/>
      <c r="Y73" s="86"/>
      <c r="Z73" s="47">
        <f t="shared" si="38"/>
        <v>0</v>
      </c>
      <c r="AA73" s="86"/>
      <c r="AB73" s="86"/>
      <c r="AC73" s="86"/>
      <c r="AD73" s="86"/>
      <c r="AE73" s="47">
        <f t="shared" si="10"/>
        <v>0</v>
      </c>
      <c r="AF73" s="86"/>
      <c r="AG73" s="86"/>
      <c r="AH73" s="47">
        <f t="shared" si="11"/>
        <v>0</v>
      </c>
      <c r="AI73" s="86"/>
      <c r="AJ73" s="86"/>
    </row>
    <row r="74" spans="1:36" s="15" customFormat="1" ht="12.75">
      <c r="A74" s="19"/>
      <c r="B74" s="369"/>
      <c r="C74" s="180" t="s">
        <v>11</v>
      </c>
      <c r="D74" s="47">
        <f t="shared" si="34"/>
        <v>0</v>
      </c>
      <c r="E74" s="47">
        <f t="shared" si="35"/>
        <v>0</v>
      </c>
      <c r="F74" s="86"/>
      <c r="G74" s="86"/>
      <c r="H74" s="86"/>
      <c r="I74" s="86"/>
      <c r="J74" s="47">
        <f t="shared" si="36"/>
        <v>0</v>
      </c>
      <c r="K74" s="86"/>
      <c r="L74" s="86"/>
      <c r="M74" s="86"/>
      <c r="N74" s="86"/>
      <c r="O74" s="47">
        <f t="shared" si="37"/>
        <v>0</v>
      </c>
      <c r="P74" s="86"/>
      <c r="Q74" s="86"/>
      <c r="R74" s="86"/>
      <c r="S74" s="86"/>
      <c r="T74" s="47">
        <f t="shared" si="7"/>
        <v>0</v>
      </c>
      <c r="U74" s="86"/>
      <c r="V74" s="86"/>
      <c r="W74" s="47">
        <f t="shared" si="8"/>
        <v>0</v>
      </c>
      <c r="X74" s="86"/>
      <c r="Y74" s="86"/>
      <c r="Z74" s="47">
        <f t="shared" si="38"/>
        <v>0</v>
      </c>
      <c r="AA74" s="86"/>
      <c r="AB74" s="86"/>
      <c r="AC74" s="86"/>
      <c r="AD74" s="86"/>
      <c r="AE74" s="47">
        <f t="shared" si="10"/>
        <v>0</v>
      </c>
      <c r="AF74" s="86"/>
      <c r="AG74" s="86"/>
      <c r="AH74" s="47">
        <f t="shared" si="11"/>
        <v>0</v>
      </c>
      <c r="AI74" s="86"/>
      <c r="AJ74" s="86"/>
    </row>
    <row r="75" spans="1:36" s="15" customFormat="1" ht="12.75">
      <c r="A75" s="19" t="s">
        <v>239</v>
      </c>
      <c r="B75" s="367" t="s">
        <v>23</v>
      </c>
      <c r="C75" s="180" t="s">
        <v>17</v>
      </c>
      <c r="D75" s="47">
        <f t="shared" si="34"/>
        <v>0</v>
      </c>
      <c r="E75" s="47">
        <f t="shared" si="35"/>
        <v>0</v>
      </c>
      <c r="F75" s="86"/>
      <c r="G75" s="86"/>
      <c r="H75" s="86"/>
      <c r="I75" s="86"/>
      <c r="J75" s="47">
        <f t="shared" si="36"/>
        <v>0</v>
      </c>
      <c r="K75" s="86"/>
      <c r="L75" s="86"/>
      <c r="M75" s="86"/>
      <c r="N75" s="86"/>
      <c r="O75" s="47">
        <f t="shared" si="37"/>
        <v>0</v>
      </c>
      <c r="P75" s="86"/>
      <c r="Q75" s="86"/>
      <c r="R75" s="86"/>
      <c r="S75" s="86"/>
      <c r="T75" s="47">
        <f t="shared" si="7"/>
        <v>0</v>
      </c>
      <c r="U75" s="86"/>
      <c r="V75" s="86"/>
      <c r="W75" s="47">
        <f t="shared" si="8"/>
        <v>0</v>
      </c>
      <c r="X75" s="86"/>
      <c r="Y75" s="86"/>
      <c r="Z75" s="47">
        <f t="shared" si="38"/>
        <v>0</v>
      </c>
      <c r="AA75" s="86"/>
      <c r="AB75" s="86"/>
      <c r="AC75" s="86"/>
      <c r="AD75" s="86"/>
      <c r="AE75" s="47">
        <f t="shared" si="10"/>
        <v>0</v>
      </c>
      <c r="AF75" s="86"/>
      <c r="AG75" s="86"/>
      <c r="AH75" s="47">
        <f t="shared" si="11"/>
        <v>0</v>
      </c>
      <c r="AI75" s="86"/>
      <c r="AJ75" s="86"/>
    </row>
    <row r="76" spans="1:36" s="15" customFormat="1" ht="13.5" thickBot="1">
      <c r="A76" s="20"/>
      <c r="B76" s="387"/>
      <c r="C76" s="181" t="s">
        <v>11</v>
      </c>
      <c r="D76" s="49">
        <f t="shared" si="34"/>
        <v>0</v>
      </c>
      <c r="E76" s="49">
        <f t="shared" si="35"/>
        <v>0</v>
      </c>
      <c r="F76" s="87"/>
      <c r="G76" s="87"/>
      <c r="H76" s="87"/>
      <c r="I76" s="87"/>
      <c r="J76" s="49">
        <f t="shared" si="36"/>
        <v>0</v>
      </c>
      <c r="K76" s="87"/>
      <c r="L76" s="87"/>
      <c r="M76" s="87"/>
      <c r="N76" s="87"/>
      <c r="O76" s="49">
        <f t="shared" si="37"/>
        <v>0</v>
      </c>
      <c r="P76" s="87"/>
      <c r="Q76" s="87"/>
      <c r="R76" s="87"/>
      <c r="S76" s="87"/>
      <c r="T76" s="49">
        <f t="shared" si="7"/>
        <v>0</v>
      </c>
      <c r="U76" s="87"/>
      <c r="V76" s="87"/>
      <c r="W76" s="49">
        <f t="shared" si="8"/>
        <v>0</v>
      </c>
      <c r="X76" s="87"/>
      <c r="Y76" s="87"/>
      <c r="Z76" s="49">
        <f t="shared" si="38"/>
        <v>0</v>
      </c>
      <c r="AA76" s="87"/>
      <c r="AB76" s="87"/>
      <c r="AC76" s="87"/>
      <c r="AD76" s="87"/>
      <c r="AE76" s="49">
        <f t="shared" si="10"/>
        <v>0</v>
      </c>
      <c r="AF76" s="87"/>
      <c r="AG76" s="87"/>
      <c r="AH76" s="49">
        <f t="shared" si="11"/>
        <v>0</v>
      </c>
      <c r="AI76" s="87"/>
      <c r="AJ76" s="87"/>
    </row>
    <row r="77" spans="1:36" s="15" customFormat="1" ht="12.75">
      <c r="A77" s="22" t="s">
        <v>91</v>
      </c>
      <c r="B77" s="388" t="s">
        <v>45</v>
      </c>
      <c r="C77" s="184" t="s">
        <v>27</v>
      </c>
      <c r="D77" s="47">
        <f t="shared" si="34"/>
        <v>0</v>
      </c>
      <c r="E77" s="47">
        <f t="shared" si="35"/>
        <v>0</v>
      </c>
      <c r="F77" s="86"/>
      <c r="G77" s="86"/>
      <c r="H77" s="86"/>
      <c r="I77" s="86"/>
      <c r="J77" s="47">
        <f t="shared" si="36"/>
        <v>0</v>
      </c>
      <c r="K77" s="86"/>
      <c r="L77" s="86"/>
      <c r="M77" s="86"/>
      <c r="N77" s="86"/>
      <c r="O77" s="47">
        <f t="shared" si="37"/>
        <v>0</v>
      </c>
      <c r="P77" s="86"/>
      <c r="Q77" s="86"/>
      <c r="R77" s="86"/>
      <c r="S77" s="86"/>
      <c r="T77" s="47">
        <f t="shared" si="7"/>
        <v>0</v>
      </c>
      <c r="U77" s="86"/>
      <c r="V77" s="86"/>
      <c r="W77" s="47">
        <f t="shared" si="8"/>
        <v>0</v>
      </c>
      <c r="X77" s="86"/>
      <c r="Y77" s="86"/>
      <c r="Z77" s="47">
        <f t="shared" si="38"/>
        <v>0</v>
      </c>
      <c r="AA77" s="86"/>
      <c r="AB77" s="86"/>
      <c r="AC77" s="86"/>
      <c r="AD77" s="86"/>
      <c r="AE77" s="47">
        <f t="shared" si="10"/>
        <v>0</v>
      </c>
      <c r="AF77" s="86"/>
      <c r="AG77" s="86"/>
      <c r="AH77" s="47">
        <f t="shared" si="11"/>
        <v>0</v>
      </c>
      <c r="AI77" s="86"/>
      <c r="AJ77" s="86"/>
    </row>
    <row r="78" spans="1:36" s="15" customFormat="1" ht="13.5" thickBot="1">
      <c r="A78" s="20"/>
      <c r="B78" s="383"/>
      <c r="C78" s="185" t="s">
        <v>11</v>
      </c>
      <c r="D78" s="73">
        <f t="shared" si="34"/>
        <v>0</v>
      </c>
      <c r="E78" s="73">
        <f t="shared" si="35"/>
        <v>0</v>
      </c>
      <c r="F78" s="88"/>
      <c r="G78" s="88"/>
      <c r="H78" s="88"/>
      <c r="I78" s="88"/>
      <c r="J78" s="73">
        <f t="shared" si="36"/>
        <v>0</v>
      </c>
      <c r="K78" s="88"/>
      <c r="L78" s="88"/>
      <c r="M78" s="88"/>
      <c r="N78" s="88"/>
      <c r="O78" s="73">
        <f t="shared" si="37"/>
        <v>0</v>
      </c>
      <c r="P78" s="88"/>
      <c r="Q78" s="88"/>
      <c r="R78" s="88"/>
      <c r="S78" s="88"/>
      <c r="T78" s="73">
        <f t="shared" si="7"/>
        <v>0</v>
      </c>
      <c r="U78" s="88"/>
      <c r="V78" s="88"/>
      <c r="W78" s="73">
        <f t="shared" si="8"/>
        <v>0</v>
      </c>
      <c r="X78" s="88"/>
      <c r="Y78" s="88"/>
      <c r="Z78" s="73">
        <f t="shared" si="38"/>
        <v>0</v>
      </c>
      <c r="AA78" s="88"/>
      <c r="AB78" s="88"/>
      <c r="AC78" s="88"/>
      <c r="AD78" s="88"/>
      <c r="AE78" s="73">
        <f t="shared" si="10"/>
        <v>0</v>
      </c>
      <c r="AF78" s="88"/>
      <c r="AG78" s="88"/>
      <c r="AH78" s="73">
        <f t="shared" si="11"/>
        <v>0</v>
      </c>
      <c r="AI78" s="88"/>
      <c r="AJ78" s="88"/>
    </row>
    <row r="79" spans="1:36" s="15" customFormat="1" ht="12.75">
      <c r="A79" s="22" t="s">
        <v>44</v>
      </c>
      <c r="B79" s="388" t="s">
        <v>226</v>
      </c>
      <c r="C79" s="184" t="s">
        <v>27</v>
      </c>
      <c r="D79" s="47">
        <f t="shared" si="34"/>
        <v>0</v>
      </c>
      <c r="E79" s="47">
        <f t="shared" si="35"/>
        <v>0</v>
      </c>
      <c r="F79" s="86"/>
      <c r="G79" s="86"/>
      <c r="H79" s="86"/>
      <c r="I79" s="86"/>
      <c r="J79" s="47">
        <f t="shared" si="36"/>
        <v>0</v>
      </c>
      <c r="K79" s="86"/>
      <c r="L79" s="86"/>
      <c r="M79" s="86"/>
      <c r="N79" s="86"/>
      <c r="O79" s="47">
        <f t="shared" si="37"/>
        <v>0</v>
      </c>
      <c r="P79" s="86"/>
      <c r="Q79" s="86"/>
      <c r="R79" s="86"/>
      <c r="S79" s="86"/>
      <c r="T79" s="47">
        <f t="shared" si="7"/>
        <v>0</v>
      </c>
      <c r="U79" s="86"/>
      <c r="V79" s="86"/>
      <c r="W79" s="47">
        <f t="shared" si="8"/>
        <v>0</v>
      </c>
      <c r="X79" s="86"/>
      <c r="Y79" s="86"/>
      <c r="Z79" s="47">
        <f t="shared" si="38"/>
        <v>0</v>
      </c>
      <c r="AA79" s="86"/>
      <c r="AB79" s="86"/>
      <c r="AC79" s="86"/>
      <c r="AD79" s="86"/>
      <c r="AE79" s="47">
        <f t="shared" si="10"/>
        <v>0</v>
      </c>
      <c r="AF79" s="86"/>
      <c r="AG79" s="86"/>
      <c r="AH79" s="47">
        <f t="shared" si="11"/>
        <v>0</v>
      </c>
      <c r="AI79" s="86"/>
      <c r="AJ79" s="86"/>
    </row>
    <row r="80" spans="1:36" s="15" customFormat="1" ht="13.5" thickBot="1">
      <c r="A80" s="20"/>
      <c r="B80" s="389"/>
      <c r="C80" s="185" t="s">
        <v>11</v>
      </c>
      <c r="D80" s="47">
        <f t="shared" si="34"/>
        <v>0</v>
      </c>
      <c r="E80" s="47">
        <f t="shared" si="35"/>
        <v>0</v>
      </c>
      <c r="F80" s="86"/>
      <c r="G80" s="86"/>
      <c r="H80" s="86"/>
      <c r="I80" s="86"/>
      <c r="J80" s="47">
        <f t="shared" si="36"/>
        <v>0</v>
      </c>
      <c r="K80" s="86"/>
      <c r="L80" s="86"/>
      <c r="M80" s="86"/>
      <c r="N80" s="86"/>
      <c r="O80" s="47">
        <f t="shared" si="37"/>
        <v>0</v>
      </c>
      <c r="P80" s="86"/>
      <c r="Q80" s="86"/>
      <c r="R80" s="86"/>
      <c r="S80" s="86"/>
      <c r="T80" s="47">
        <f t="shared" si="7"/>
        <v>0</v>
      </c>
      <c r="U80" s="86"/>
      <c r="V80" s="86"/>
      <c r="W80" s="47">
        <f t="shared" si="8"/>
        <v>0</v>
      </c>
      <c r="X80" s="86"/>
      <c r="Y80" s="86"/>
      <c r="Z80" s="47">
        <f t="shared" si="38"/>
        <v>0</v>
      </c>
      <c r="AA80" s="86"/>
      <c r="AB80" s="86"/>
      <c r="AC80" s="86"/>
      <c r="AD80" s="86"/>
      <c r="AE80" s="47">
        <f t="shared" si="10"/>
        <v>0</v>
      </c>
      <c r="AF80" s="86"/>
      <c r="AG80" s="86"/>
      <c r="AH80" s="47">
        <f t="shared" si="11"/>
        <v>0</v>
      </c>
      <c r="AI80" s="86"/>
      <c r="AJ80" s="86"/>
    </row>
    <row r="81" spans="1:36" ht="14.25" thickBot="1" thickTop="1">
      <c r="A81" s="29" t="s">
        <v>71</v>
      </c>
      <c r="B81" s="171" t="s">
        <v>69</v>
      </c>
      <c r="C81" s="195" t="s">
        <v>11</v>
      </c>
      <c r="D81" s="30">
        <f>D83+D85+D87</f>
        <v>0</v>
      </c>
      <c r="E81" s="30">
        <f aca="true" t="shared" si="39" ref="E81:AJ81">E83+E85+E87</f>
        <v>0</v>
      </c>
      <c r="F81" s="30">
        <f t="shared" si="39"/>
        <v>0</v>
      </c>
      <c r="G81" s="30">
        <f t="shared" si="39"/>
        <v>0</v>
      </c>
      <c r="H81" s="30">
        <f t="shared" si="39"/>
        <v>0</v>
      </c>
      <c r="I81" s="30">
        <f t="shared" si="39"/>
        <v>0</v>
      </c>
      <c r="J81" s="30">
        <f t="shared" si="39"/>
        <v>0</v>
      </c>
      <c r="K81" s="30">
        <f t="shared" si="39"/>
        <v>0</v>
      </c>
      <c r="L81" s="30">
        <f t="shared" si="39"/>
        <v>0</v>
      </c>
      <c r="M81" s="30">
        <f t="shared" si="39"/>
        <v>0</v>
      </c>
      <c r="N81" s="30">
        <f t="shared" si="39"/>
        <v>0</v>
      </c>
      <c r="O81" s="30">
        <f t="shared" si="39"/>
        <v>0</v>
      </c>
      <c r="P81" s="30">
        <f t="shared" si="39"/>
        <v>0</v>
      </c>
      <c r="Q81" s="30">
        <f t="shared" si="39"/>
        <v>0</v>
      </c>
      <c r="R81" s="30">
        <f t="shared" si="39"/>
        <v>0</v>
      </c>
      <c r="S81" s="30">
        <f t="shared" si="39"/>
        <v>0</v>
      </c>
      <c r="T81" s="30">
        <f t="shared" si="39"/>
        <v>0</v>
      </c>
      <c r="U81" s="30">
        <f t="shared" si="39"/>
        <v>0</v>
      </c>
      <c r="V81" s="30">
        <f t="shared" si="39"/>
        <v>0</v>
      </c>
      <c r="W81" s="30">
        <f t="shared" si="39"/>
        <v>0</v>
      </c>
      <c r="X81" s="30">
        <f t="shared" si="39"/>
        <v>0</v>
      </c>
      <c r="Y81" s="30">
        <f t="shared" si="39"/>
        <v>0</v>
      </c>
      <c r="Z81" s="30">
        <f t="shared" si="39"/>
        <v>0</v>
      </c>
      <c r="AA81" s="30">
        <f t="shared" si="39"/>
        <v>0</v>
      </c>
      <c r="AB81" s="30">
        <f t="shared" si="39"/>
        <v>0</v>
      </c>
      <c r="AC81" s="30">
        <f t="shared" si="39"/>
        <v>0</v>
      </c>
      <c r="AD81" s="30">
        <f t="shared" si="39"/>
        <v>0</v>
      </c>
      <c r="AE81" s="30">
        <f t="shared" si="39"/>
        <v>0</v>
      </c>
      <c r="AF81" s="30">
        <f t="shared" si="39"/>
        <v>0</v>
      </c>
      <c r="AG81" s="30">
        <f t="shared" si="39"/>
        <v>0</v>
      </c>
      <c r="AH81" s="30">
        <f t="shared" si="39"/>
        <v>0</v>
      </c>
      <c r="AI81" s="30">
        <f t="shared" si="39"/>
        <v>0</v>
      </c>
      <c r="AJ81" s="30">
        <f t="shared" si="39"/>
        <v>0</v>
      </c>
    </row>
    <row r="82" spans="1:36" ht="13.5" thickTop="1">
      <c r="A82" s="38">
        <v>25</v>
      </c>
      <c r="B82" s="390" t="s">
        <v>227</v>
      </c>
      <c r="C82" s="189" t="s">
        <v>17</v>
      </c>
      <c r="D82" s="47">
        <f aca="true" t="shared" si="40" ref="D82:D87">E82+J82+O82+T82+W82+Z82+AE82+AH82</f>
        <v>0</v>
      </c>
      <c r="E82" s="47">
        <f aca="true" t="shared" si="41" ref="E82:E87">F82+G82</f>
        <v>0</v>
      </c>
      <c r="F82" s="86"/>
      <c r="G82" s="86"/>
      <c r="H82" s="86"/>
      <c r="I82" s="86"/>
      <c r="J82" s="47">
        <f aca="true" t="shared" si="42" ref="J82:J87">K82+L82</f>
        <v>0</v>
      </c>
      <c r="K82" s="86"/>
      <c r="L82" s="86"/>
      <c r="M82" s="86"/>
      <c r="N82" s="86"/>
      <c r="O82" s="47">
        <f aca="true" t="shared" si="43" ref="O82:O87">P82+Q82</f>
        <v>0</v>
      </c>
      <c r="P82" s="86"/>
      <c r="Q82" s="86"/>
      <c r="R82" s="86"/>
      <c r="S82" s="86"/>
      <c r="T82" s="47">
        <f t="shared" si="7"/>
        <v>0</v>
      </c>
      <c r="U82" s="86"/>
      <c r="V82" s="86"/>
      <c r="W82" s="47">
        <f t="shared" si="8"/>
        <v>0</v>
      </c>
      <c r="X82" s="86"/>
      <c r="Y82" s="86"/>
      <c r="Z82" s="47">
        <f aca="true" t="shared" si="44" ref="Z82:Z87">AA82+AB82</f>
        <v>0</v>
      </c>
      <c r="AA82" s="86"/>
      <c r="AB82" s="86"/>
      <c r="AC82" s="86"/>
      <c r="AD82" s="86"/>
      <c r="AE82" s="47">
        <f t="shared" si="10"/>
        <v>0</v>
      </c>
      <c r="AF82" s="86"/>
      <c r="AG82" s="86"/>
      <c r="AH82" s="47">
        <f t="shared" si="11"/>
        <v>0</v>
      </c>
      <c r="AI82" s="86"/>
      <c r="AJ82" s="86"/>
    </row>
    <row r="83" spans="1:36" ht="13.5" thickBot="1">
      <c r="A83" s="8"/>
      <c r="B83" s="391"/>
      <c r="C83" s="190" t="s">
        <v>11</v>
      </c>
      <c r="D83" s="49">
        <f t="shared" si="40"/>
        <v>0</v>
      </c>
      <c r="E83" s="49">
        <f t="shared" si="41"/>
        <v>0</v>
      </c>
      <c r="F83" s="87"/>
      <c r="G83" s="87"/>
      <c r="H83" s="87"/>
      <c r="I83" s="87"/>
      <c r="J83" s="49">
        <f t="shared" si="42"/>
        <v>0</v>
      </c>
      <c r="K83" s="87"/>
      <c r="L83" s="87"/>
      <c r="M83" s="87"/>
      <c r="N83" s="87"/>
      <c r="O83" s="49">
        <f t="shared" si="43"/>
        <v>0</v>
      </c>
      <c r="P83" s="87"/>
      <c r="Q83" s="87"/>
      <c r="R83" s="87"/>
      <c r="S83" s="87"/>
      <c r="T83" s="49">
        <f t="shared" si="7"/>
        <v>0</v>
      </c>
      <c r="U83" s="87"/>
      <c r="V83" s="87"/>
      <c r="W83" s="49">
        <f t="shared" si="8"/>
        <v>0</v>
      </c>
      <c r="X83" s="87"/>
      <c r="Y83" s="87"/>
      <c r="Z83" s="49">
        <f t="shared" si="44"/>
        <v>0</v>
      </c>
      <c r="AA83" s="87"/>
      <c r="AB83" s="87"/>
      <c r="AC83" s="87"/>
      <c r="AD83" s="87"/>
      <c r="AE83" s="49">
        <f t="shared" si="10"/>
        <v>0</v>
      </c>
      <c r="AF83" s="87"/>
      <c r="AG83" s="87"/>
      <c r="AH83" s="49">
        <f t="shared" si="11"/>
        <v>0</v>
      </c>
      <c r="AI83" s="87"/>
      <c r="AJ83" s="87"/>
    </row>
    <row r="84" spans="1:36" ht="12.75">
      <c r="A84" s="54">
        <v>26</v>
      </c>
      <c r="B84" s="392" t="s">
        <v>228</v>
      </c>
      <c r="C84" s="196" t="s">
        <v>27</v>
      </c>
      <c r="D84" s="47">
        <f t="shared" si="40"/>
        <v>0</v>
      </c>
      <c r="E84" s="47">
        <f t="shared" si="41"/>
        <v>0</v>
      </c>
      <c r="F84" s="86"/>
      <c r="G84" s="86"/>
      <c r="H84" s="86"/>
      <c r="I84" s="86"/>
      <c r="J84" s="47">
        <f t="shared" si="42"/>
        <v>0</v>
      </c>
      <c r="K84" s="86"/>
      <c r="L84" s="86"/>
      <c r="M84" s="86"/>
      <c r="N84" s="86"/>
      <c r="O84" s="47">
        <f t="shared" si="43"/>
        <v>0</v>
      </c>
      <c r="P84" s="86"/>
      <c r="Q84" s="86"/>
      <c r="R84" s="86"/>
      <c r="S84" s="86"/>
      <c r="T84" s="47">
        <f t="shared" si="7"/>
        <v>0</v>
      </c>
      <c r="U84" s="86"/>
      <c r="V84" s="86"/>
      <c r="W84" s="47">
        <f t="shared" si="8"/>
        <v>0</v>
      </c>
      <c r="X84" s="86"/>
      <c r="Y84" s="86"/>
      <c r="Z84" s="47">
        <f t="shared" si="44"/>
        <v>0</v>
      </c>
      <c r="AA84" s="86"/>
      <c r="AB84" s="86"/>
      <c r="AC84" s="86"/>
      <c r="AD84" s="86"/>
      <c r="AE84" s="47">
        <f t="shared" si="10"/>
        <v>0</v>
      </c>
      <c r="AF84" s="86"/>
      <c r="AG84" s="86"/>
      <c r="AH84" s="47">
        <f t="shared" si="11"/>
        <v>0</v>
      </c>
      <c r="AI84" s="86"/>
      <c r="AJ84" s="86"/>
    </row>
    <row r="85" spans="1:36" ht="13.5" thickBot="1">
      <c r="A85" s="42"/>
      <c r="B85" s="393"/>
      <c r="C85" s="197" t="s">
        <v>11</v>
      </c>
      <c r="D85" s="73">
        <f t="shared" si="40"/>
        <v>0</v>
      </c>
      <c r="E85" s="73">
        <f t="shared" si="41"/>
        <v>0</v>
      </c>
      <c r="F85" s="88"/>
      <c r="G85" s="88"/>
      <c r="H85" s="88"/>
      <c r="I85" s="88"/>
      <c r="J85" s="73">
        <f t="shared" si="42"/>
        <v>0</v>
      </c>
      <c r="K85" s="88"/>
      <c r="L85" s="88"/>
      <c r="M85" s="88"/>
      <c r="N85" s="88"/>
      <c r="O85" s="73">
        <f t="shared" si="43"/>
        <v>0</v>
      </c>
      <c r="P85" s="88"/>
      <c r="Q85" s="88"/>
      <c r="R85" s="88"/>
      <c r="S85" s="88"/>
      <c r="T85" s="73">
        <f t="shared" si="7"/>
        <v>0</v>
      </c>
      <c r="U85" s="88"/>
      <c r="V85" s="88"/>
      <c r="W85" s="73">
        <f t="shared" si="8"/>
        <v>0</v>
      </c>
      <c r="X85" s="88"/>
      <c r="Y85" s="88"/>
      <c r="Z85" s="73">
        <f t="shared" si="44"/>
        <v>0</v>
      </c>
      <c r="AA85" s="88"/>
      <c r="AB85" s="88"/>
      <c r="AC85" s="88"/>
      <c r="AD85" s="88"/>
      <c r="AE85" s="73">
        <f t="shared" si="10"/>
        <v>0</v>
      </c>
      <c r="AF85" s="88"/>
      <c r="AG85" s="88"/>
      <c r="AH85" s="73">
        <f t="shared" si="11"/>
        <v>0</v>
      </c>
      <c r="AI85" s="88"/>
      <c r="AJ85" s="88"/>
    </row>
    <row r="86" spans="1:36" ht="12.75">
      <c r="A86" s="4" t="s">
        <v>158</v>
      </c>
      <c r="B86" s="392" t="s">
        <v>54</v>
      </c>
      <c r="C86" s="189" t="s">
        <v>27</v>
      </c>
      <c r="D86" s="47">
        <f t="shared" si="40"/>
        <v>0</v>
      </c>
      <c r="E86" s="47">
        <f t="shared" si="41"/>
        <v>0</v>
      </c>
      <c r="F86" s="86"/>
      <c r="G86" s="86"/>
      <c r="H86" s="86"/>
      <c r="I86" s="86"/>
      <c r="J86" s="47">
        <f t="shared" si="42"/>
        <v>0</v>
      </c>
      <c r="K86" s="86"/>
      <c r="L86" s="86"/>
      <c r="M86" s="86"/>
      <c r="N86" s="86"/>
      <c r="O86" s="47">
        <f t="shared" si="43"/>
        <v>0</v>
      </c>
      <c r="P86" s="86"/>
      <c r="Q86" s="86"/>
      <c r="R86" s="86"/>
      <c r="S86" s="86"/>
      <c r="T86" s="47">
        <f t="shared" si="7"/>
        <v>0</v>
      </c>
      <c r="U86" s="86"/>
      <c r="V86" s="86"/>
      <c r="W86" s="47">
        <f t="shared" si="8"/>
        <v>0</v>
      </c>
      <c r="X86" s="86"/>
      <c r="Y86" s="86"/>
      <c r="Z86" s="47">
        <f t="shared" si="44"/>
        <v>0</v>
      </c>
      <c r="AA86" s="86"/>
      <c r="AB86" s="86"/>
      <c r="AC86" s="86"/>
      <c r="AD86" s="86"/>
      <c r="AE86" s="47">
        <f t="shared" si="10"/>
        <v>0</v>
      </c>
      <c r="AF86" s="86"/>
      <c r="AG86" s="86"/>
      <c r="AH86" s="47">
        <f t="shared" si="11"/>
        <v>0</v>
      </c>
      <c r="AI86" s="86"/>
      <c r="AJ86" s="86"/>
    </row>
    <row r="87" spans="1:36" ht="13.5" thickBot="1">
      <c r="A87" s="9"/>
      <c r="B87" s="394"/>
      <c r="C87" s="198" t="s">
        <v>11</v>
      </c>
      <c r="D87" s="47">
        <f t="shared" si="40"/>
        <v>0</v>
      </c>
      <c r="E87" s="47">
        <f t="shared" si="41"/>
        <v>0</v>
      </c>
      <c r="F87" s="86"/>
      <c r="G87" s="86"/>
      <c r="H87" s="86"/>
      <c r="I87" s="86"/>
      <c r="J87" s="47">
        <f t="shared" si="42"/>
        <v>0</v>
      </c>
      <c r="K87" s="86"/>
      <c r="L87" s="86"/>
      <c r="M87" s="86"/>
      <c r="N87" s="86"/>
      <c r="O87" s="47">
        <f t="shared" si="43"/>
        <v>0</v>
      </c>
      <c r="P87" s="86"/>
      <c r="Q87" s="86"/>
      <c r="R87" s="86"/>
      <c r="S87" s="86"/>
      <c r="T87" s="47">
        <f t="shared" si="7"/>
        <v>0</v>
      </c>
      <c r="U87" s="86"/>
      <c r="V87" s="86"/>
      <c r="W87" s="47">
        <f t="shared" si="8"/>
        <v>0</v>
      </c>
      <c r="X87" s="86"/>
      <c r="Y87" s="86"/>
      <c r="Z87" s="47">
        <f t="shared" si="44"/>
        <v>0</v>
      </c>
      <c r="AA87" s="86"/>
      <c r="AB87" s="86"/>
      <c r="AC87" s="86"/>
      <c r="AD87" s="86"/>
      <c r="AE87" s="47">
        <f t="shared" si="10"/>
        <v>0</v>
      </c>
      <c r="AF87" s="86"/>
      <c r="AG87" s="86"/>
      <c r="AH87" s="47">
        <f t="shared" si="11"/>
        <v>0</v>
      </c>
      <c r="AI87" s="86"/>
      <c r="AJ87" s="86"/>
    </row>
    <row r="88" spans="1:36" ht="30" customHeight="1" thickBot="1" thickTop="1">
      <c r="A88" s="34" t="s">
        <v>73</v>
      </c>
      <c r="B88" s="171" t="s">
        <v>72</v>
      </c>
      <c r="C88" s="199" t="s">
        <v>11</v>
      </c>
      <c r="D88" s="50">
        <f>D89+D90</f>
        <v>0</v>
      </c>
      <c r="E88" s="50">
        <f aca="true" t="shared" si="45" ref="E88:AJ88">E89+E90</f>
        <v>0</v>
      </c>
      <c r="F88" s="50">
        <f t="shared" si="45"/>
        <v>0</v>
      </c>
      <c r="G88" s="50">
        <f t="shared" si="45"/>
        <v>0</v>
      </c>
      <c r="H88" s="50">
        <f t="shared" si="45"/>
        <v>0</v>
      </c>
      <c r="I88" s="50">
        <f t="shared" si="45"/>
        <v>0</v>
      </c>
      <c r="J88" s="50">
        <f t="shared" si="45"/>
        <v>0</v>
      </c>
      <c r="K88" s="50">
        <f t="shared" si="45"/>
        <v>0</v>
      </c>
      <c r="L88" s="50">
        <f t="shared" si="45"/>
        <v>0</v>
      </c>
      <c r="M88" s="50">
        <f t="shared" si="45"/>
        <v>0</v>
      </c>
      <c r="N88" s="50">
        <f t="shared" si="45"/>
        <v>0</v>
      </c>
      <c r="O88" s="50">
        <f t="shared" si="45"/>
        <v>0</v>
      </c>
      <c r="P88" s="50">
        <f t="shared" si="45"/>
        <v>0</v>
      </c>
      <c r="Q88" s="50">
        <f t="shared" si="45"/>
        <v>0</v>
      </c>
      <c r="R88" s="50">
        <f t="shared" si="45"/>
        <v>0</v>
      </c>
      <c r="S88" s="50">
        <f t="shared" si="45"/>
        <v>0</v>
      </c>
      <c r="T88" s="50">
        <f t="shared" si="45"/>
        <v>0</v>
      </c>
      <c r="U88" s="50">
        <f t="shared" si="45"/>
        <v>0</v>
      </c>
      <c r="V88" s="50">
        <f t="shared" si="45"/>
        <v>0</v>
      </c>
      <c r="W88" s="50">
        <f t="shared" si="45"/>
        <v>0</v>
      </c>
      <c r="X88" s="50">
        <f t="shared" si="45"/>
        <v>0</v>
      </c>
      <c r="Y88" s="50">
        <f t="shared" si="45"/>
        <v>0</v>
      </c>
      <c r="Z88" s="50">
        <f t="shared" si="45"/>
        <v>0</v>
      </c>
      <c r="AA88" s="50">
        <f t="shared" si="45"/>
        <v>0</v>
      </c>
      <c r="AB88" s="50">
        <f t="shared" si="45"/>
        <v>0</v>
      </c>
      <c r="AC88" s="50">
        <f t="shared" si="45"/>
        <v>0</v>
      </c>
      <c r="AD88" s="50">
        <f t="shared" si="45"/>
        <v>0</v>
      </c>
      <c r="AE88" s="50">
        <f t="shared" si="45"/>
        <v>0</v>
      </c>
      <c r="AF88" s="50">
        <f t="shared" si="45"/>
        <v>0</v>
      </c>
      <c r="AG88" s="50">
        <f t="shared" si="45"/>
        <v>0</v>
      </c>
      <c r="AH88" s="50">
        <f t="shared" si="45"/>
        <v>0</v>
      </c>
      <c r="AI88" s="50">
        <f t="shared" si="45"/>
        <v>0</v>
      </c>
      <c r="AJ88" s="50">
        <f t="shared" si="45"/>
        <v>0</v>
      </c>
    </row>
    <row r="89" spans="1:36" ht="14.25" thickBot="1" thickTop="1">
      <c r="A89" s="23" t="s">
        <v>160</v>
      </c>
      <c r="B89" s="172" t="s">
        <v>143</v>
      </c>
      <c r="C89" s="200" t="s">
        <v>11</v>
      </c>
      <c r="D89" s="74">
        <f>E89+J89+O89+T89+W89+Z89+AE89+AH89</f>
        <v>0</v>
      </c>
      <c r="E89" s="74">
        <f>F89+G89</f>
        <v>0</v>
      </c>
      <c r="F89" s="89"/>
      <c r="G89" s="89"/>
      <c r="H89" s="89"/>
      <c r="I89" s="89"/>
      <c r="J89" s="74">
        <f>K89+L89</f>
        <v>0</v>
      </c>
      <c r="K89" s="89"/>
      <c r="L89" s="89"/>
      <c r="M89" s="89"/>
      <c r="N89" s="89"/>
      <c r="O89" s="74">
        <f>P89+Q89</f>
        <v>0</v>
      </c>
      <c r="P89" s="89"/>
      <c r="Q89" s="89"/>
      <c r="R89" s="89"/>
      <c r="S89" s="89"/>
      <c r="T89" s="74">
        <f>U89</f>
        <v>0</v>
      </c>
      <c r="U89" s="89"/>
      <c r="V89" s="89"/>
      <c r="W89" s="74">
        <f>X89</f>
        <v>0</v>
      </c>
      <c r="X89" s="89"/>
      <c r="Y89" s="89"/>
      <c r="Z89" s="74">
        <f>AA89+AB89</f>
        <v>0</v>
      </c>
      <c r="AA89" s="89"/>
      <c r="AB89" s="89"/>
      <c r="AC89" s="89"/>
      <c r="AD89" s="89"/>
      <c r="AE89" s="74">
        <f>AF89</f>
        <v>0</v>
      </c>
      <c r="AF89" s="89"/>
      <c r="AG89" s="89"/>
      <c r="AH89" s="74">
        <f>AI89</f>
        <v>0</v>
      </c>
      <c r="AI89" s="89"/>
      <c r="AJ89" s="89"/>
    </row>
    <row r="90" spans="1:36" ht="13.5" thickBot="1">
      <c r="A90" s="53" t="s">
        <v>162</v>
      </c>
      <c r="B90" s="172" t="s">
        <v>144</v>
      </c>
      <c r="C90" s="201" t="s">
        <v>11</v>
      </c>
      <c r="D90" s="73">
        <f>E90+J90+O90+T90+W90+Z90+AE90+AH90</f>
        <v>0</v>
      </c>
      <c r="E90" s="73">
        <f>F90+G90</f>
        <v>0</v>
      </c>
      <c r="F90" s="88"/>
      <c r="G90" s="88"/>
      <c r="H90" s="88"/>
      <c r="I90" s="88"/>
      <c r="J90" s="73">
        <f>K90+L90</f>
        <v>0</v>
      </c>
      <c r="K90" s="88"/>
      <c r="L90" s="88"/>
      <c r="M90" s="88"/>
      <c r="N90" s="88"/>
      <c r="O90" s="73">
        <f>P90+Q90</f>
        <v>0</v>
      </c>
      <c r="P90" s="88"/>
      <c r="Q90" s="88"/>
      <c r="R90" s="88"/>
      <c r="S90" s="88"/>
      <c r="T90" s="73">
        <f>U90</f>
        <v>0</v>
      </c>
      <c r="U90" s="88"/>
      <c r="V90" s="88"/>
      <c r="W90" s="73">
        <f>X90</f>
        <v>0</v>
      </c>
      <c r="X90" s="88"/>
      <c r="Y90" s="88"/>
      <c r="Z90" s="73">
        <f>AA90+AB90</f>
        <v>0</v>
      </c>
      <c r="AA90" s="88"/>
      <c r="AB90" s="88"/>
      <c r="AC90" s="88"/>
      <c r="AD90" s="88"/>
      <c r="AE90" s="73">
        <f>AF90</f>
        <v>0</v>
      </c>
      <c r="AF90" s="88"/>
      <c r="AG90" s="88"/>
      <c r="AH90" s="73">
        <f>AI90</f>
        <v>0</v>
      </c>
      <c r="AI90" s="88"/>
      <c r="AJ90" s="88"/>
    </row>
    <row r="91" spans="1:36" ht="13.5" thickBot="1">
      <c r="A91" s="53" t="s">
        <v>164</v>
      </c>
      <c r="B91" s="225" t="s">
        <v>99</v>
      </c>
      <c r="C91" s="201" t="s">
        <v>11</v>
      </c>
      <c r="D91" s="73">
        <f>E91+J91+O91+T91+W91+Z91+AE91+AH91</f>
        <v>0</v>
      </c>
      <c r="E91" s="73">
        <f>F91+G91</f>
        <v>0</v>
      </c>
      <c r="F91" s="88"/>
      <c r="G91" s="88"/>
      <c r="H91" s="88"/>
      <c r="I91" s="88"/>
      <c r="J91" s="73">
        <f>K91+L91</f>
        <v>0</v>
      </c>
      <c r="K91" s="88"/>
      <c r="L91" s="88"/>
      <c r="M91" s="88"/>
      <c r="N91" s="88"/>
      <c r="O91" s="73">
        <f>P91+Q91</f>
        <v>0</v>
      </c>
      <c r="P91" s="88"/>
      <c r="Q91" s="88"/>
      <c r="R91" s="88"/>
      <c r="S91" s="88"/>
      <c r="T91" s="73">
        <f>U91</f>
        <v>0</v>
      </c>
      <c r="U91" s="88"/>
      <c r="V91" s="88"/>
      <c r="W91" s="73">
        <f>X91</f>
        <v>0</v>
      </c>
      <c r="X91" s="88"/>
      <c r="Y91" s="88"/>
      <c r="Z91" s="73">
        <f>AA91+AB91</f>
        <v>0</v>
      </c>
      <c r="AA91" s="88"/>
      <c r="AB91" s="88"/>
      <c r="AC91" s="88"/>
      <c r="AD91" s="88"/>
      <c r="AE91" s="73">
        <f>AF91</f>
        <v>0</v>
      </c>
      <c r="AF91" s="88"/>
      <c r="AG91" s="88"/>
      <c r="AH91" s="73">
        <f>AI91</f>
        <v>0</v>
      </c>
      <c r="AI91" s="88"/>
      <c r="AJ91" s="88"/>
    </row>
    <row r="92" spans="1:36" ht="13.5" thickBot="1">
      <c r="A92" s="41"/>
      <c r="B92" s="173" t="s">
        <v>74</v>
      </c>
      <c r="C92" s="202" t="s">
        <v>11</v>
      </c>
      <c r="D92" s="51">
        <f aca="true" t="shared" si="46" ref="D92:AJ92">D91+D88+D81+D66+D7</f>
        <v>0</v>
      </c>
      <c r="E92" s="51">
        <f t="shared" si="46"/>
        <v>0</v>
      </c>
      <c r="F92" s="51">
        <f t="shared" si="46"/>
        <v>0</v>
      </c>
      <c r="G92" s="51">
        <f t="shared" si="46"/>
        <v>0</v>
      </c>
      <c r="H92" s="51">
        <f t="shared" si="46"/>
        <v>0</v>
      </c>
      <c r="I92" s="51">
        <f t="shared" si="46"/>
        <v>0</v>
      </c>
      <c r="J92" s="51">
        <f t="shared" si="46"/>
        <v>0</v>
      </c>
      <c r="K92" s="51">
        <f t="shared" si="46"/>
        <v>0</v>
      </c>
      <c r="L92" s="51">
        <f t="shared" si="46"/>
        <v>0</v>
      </c>
      <c r="M92" s="51">
        <f t="shared" si="46"/>
        <v>0</v>
      </c>
      <c r="N92" s="51">
        <f t="shared" si="46"/>
        <v>0</v>
      </c>
      <c r="O92" s="51">
        <f t="shared" si="46"/>
        <v>0</v>
      </c>
      <c r="P92" s="51">
        <f t="shared" si="46"/>
        <v>0</v>
      </c>
      <c r="Q92" s="51">
        <f t="shared" si="46"/>
        <v>0</v>
      </c>
      <c r="R92" s="51">
        <f t="shared" si="46"/>
        <v>0</v>
      </c>
      <c r="S92" s="51">
        <f t="shared" si="46"/>
        <v>0</v>
      </c>
      <c r="T92" s="51">
        <f t="shared" si="46"/>
        <v>0</v>
      </c>
      <c r="U92" s="51">
        <f t="shared" si="46"/>
        <v>0</v>
      </c>
      <c r="V92" s="51">
        <f t="shared" si="46"/>
        <v>0</v>
      </c>
      <c r="W92" s="51">
        <f t="shared" si="46"/>
        <v>0</v>
      </c>
      <c r="X92" s="51">
        <f t="shared" si="46"/>
        <v>0</v>
      </c>
      <c r="Y92" s="51">
        <f t="shared" si="46"/>
        <v>0</v>
      </c>
      <c r="Z92" s="51">
        <f t="shared" si="46"/>
        <v>0</v>
      </c>
      <c r="AA92" s="51">
        <f t="shared" si="46"/>
        <v>0</v>
      </c>
      <c r="AB92" s="51">
        <f t="shared" si="46"/>
        <v>0</v>
      </c>
      <c r="AC92" s="51">
        <f t="shared" si="46"/>
        <v>0</v>
      </c>
      <c r="AD92" s="51">
        <f t="shared" si="46"/>
        <v>0</v>
      </c>
      <c r="AE92" s="51">
        <f t="shared" si="46"/>
        <v>0</v>
      </c>
      <c r="AF92" s="51">
        <f t="shared" si="46"/>
        <v>0</v>
      </c>
      <c r="AG92" s="51">
        <f t="shared" si="46"/>
        <v>0</v>
      </c>
      <c r="AH92" s="51">
        <f t="shared" si="46"/>
        <v>0</v>
      </c>
      <c r="AI92" s="51">
        <f t="shared" si="46"/>
        <v>0</v>
      </c>
      <c r="AJ92" s="51">
        <f t="shared" si="46"/>
        <v>0</v>
      </c>
    </row>
    <row r="93" spans="1:36" s="15" customFormat="1" ht="13.5" thickTop="1">
      <c r="A93" s="43"/>
      <c r="B93" s="44"/>
      <c r="C93" s="45"/>
      <c r="D93" s="46"/>
      <c r="E93" s="46"/>
      <c r="F93" s="45"/>
      <c r="G93" s="45"/>
      <c r="H93" s="45"/>
      <c r="I93" s="45"/>
      <c r="J93" s="45"/>
      <c r="K93" s="45"/>
      <c r="L93" s="45"/>
      <c r="M93" s="45"/>
      <c r="N93" s="45"/>
      <c r="O93" s="46"/>
      <c r="P93" s="45"/>
      <c r="Q93" s="45"/>
      <c r="R93" s="45"/>
      <c r="S93" s="45"/>
      <c r="T93" s="45"/>
      <c r="U93" s="45"/>
      <c r="V93" s="45"/>
      <c r="W93" s="46"/>
      <c r="X93" s="45"/>
      <c r="Y93" s="45"/>
      <c r="Z93" s="46"/>
      <c r="AA93" s="46"/>
      <c r="AB93" s="45"/>
      <c r="AC93" s="45"/>
      <c r="AD93" s="45"/>
      <c r="AE93" s="46"/>
      <c r="AF93" s="46"/>
      <c r="AG93" s="45"/>
      <c r="AH93" s="46"/>
      <c r="AI93" s="46"/>
      <c r="AJ93" s="45"/>
    </row>
    <row r="94" spans="1:36" s="15" customFormat="1" ht="12.75">
      <c r="A94" s="43"/>
      <c r="B94" s="44"/>
      <c r="C94" s="45"/>
      <c r="D94" s="46"/>
      <c r="E94" s="46"/>
      <c r="F94" s="45"/>
      <c r="G94" s="45"/>
      <c r="H94" s="45"/>
      <c r="I94" s="45"/>
      <c r="J94" s="45"/>
      <c r="K94" s="45"/>
      <c r="L94" s="45"/>
      <c r="M94" s="45"/>
      <c r="N94" s="45"/>
      <c r="O94" s="46"/>
      <c r="P94" s="45"/>
      <c r="Q94" s="45"/>
      <c r="R94" s="45"/>
      <c r="S94" s="45"/>
      <c r="T94" s="45"/>
      <c r="U94" s="45"/>
      <c r="V94" s="45"/>
      <c r="W94" s="46"/>
      <c r="X94" s="45"/>
      <c r="Y94" s="45"/>
      <c r="Z94" s="46"/>
      <c r="AA94" s="46"/>
      <c r="AB94" s="45"/>
      <c r="AC94" s="45"/>
      <c r="AD94" s="45"/>
      <c r="AE94" s="46"/>
      <c r="AF94" s="46"/>
      <c r="AG94" s="45"/>
      <c r="AH94" s="46"/>
      <c r="AI94" s="46"/>
      <c r="AJ94" s="45"/>
    </row>
    <row r="95" spans="1:36" s="15" customFormat="1" ht="12.75">
      <c r="A95" s="43"/>
      <c r="B95" s="44"/>
      <c r="C95" s="45"/>
      <c r="D95" s="46"/>
      <c r="E95" s="46"/>
      <c r="F95" s="45"/>
      <c r="G95" s="45"/>
      <c r="H95" s="45"/>
      <c r="I95" s="45"/>
      <c r="J95" s="45"/>
      <c r="K95" s="45"/>
      <c r="L95" s="45"/>
      <c r="M95" s="45"/>
      <c r="N95" s="45"/>
      <c r="O95" s="46"/>
      <c r="P95" s="45"/>
      <c r="Q95" s="45"/>
      <c r="R95" s="45"/>
      <c r="S95" s="45"/>
      <c r="T95" s="45"/>
      <c r="U95" s="45"/>
      <c r="V95" s="45"/>
      <c r="W95" s="46"/>
      <c r="X95" s="45"/>
      <c r="Y95" s="45"/>
      <c r="Z95" s="46"/>
      <c r="AA95" s="46"/>
      <c r="AB95" s="45"/>
      <c r="AC95" s="45"/>
      <c r="AD95" s="45"/>
      <c r="AE95" s="46"/>
      <c r="AF95" s="46"/>
      <c r="AG95" s="45"/>
      <c r="AH95" s="46"/>
      <c r="AI95" s="46"/>
      <c r="AJ95" s="45"/>
    </row>
    <row r="96" spans="1:36" s="15" customFormat="1" ht="12.75">
      <c r="A96" s="43"/>
      <c r="B96" s="44"/>
      <c r="C96" s="45"/>
      <c r="D96" s="46"/>
      <c r="E96" s="46"/>
      <c r="F96" s="45"/>
      <c r="G96" s="45"/>
      <c r="H96" s="45"/>
      <c r="I96" s="45"/>
      <c r="J96" s="45"/>
      <c r="K96" s="45"/>
      <c r="L96" s="45"/>
      <c r="M96" s="45"/>
      <c r="N96" s="45"/>
      <c r="O96" s="46"/>
      <c r="P96" s="45"/>
      <c r="Q96" s="45"/>
      <c r="R96" s="45"/>
      <c r="S96" s="45"/>
      <c r="T96" s="45"/>
      <c r="U96" s="45"/>
      <c r="V96" s="45"/>
      <c r="W96" s="46"/>
      <c r="X96" s="45"/>
      <c r="Y96" s="45"/>
      <c r="Z96" s="46"/>
      <c r="AA96" s="46"/>
      <c r="AB96" s="45"/>
      <c r="AC96" s="45"/>
      <c r="AD96" s="45"/>
      <c r="AE96" s="46"/>
      <c r="AF96" s="46"/>
      <c r="AG96" s="45"/>
      <c r="AH96" s="46"/>
      <c r="AI96" s="46"/>
      <c r="AJ96" s="45"/>
    </row>
    <row r="98" spans="1:36" ht="13.5" customHeight="1" thickBot="1">
      <c r="A98" s="386" t="s">
        <v>78</v>
      </c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86"/>
      <c r="AB98" s="386"/>
      <c r="AC98" s="77"/>
      <c r="AD98" s="77"/>
      <c r="AE98" s="35"/>
      <c r="AF98" s="35"/>
      <c r="AG98" s="35"/>
      <c r="AH98" s="35"/>
      <c r="AI98" s="35"/>
      <c r="AJ98" s="35"/>
    </row>
    <row r="99" spans="1:36" ht="12.75">
      <c r="A99" s="71" t="s">
        <v>62</v>
      </c>
      <c r="B99" s="395" t="s">
        <v>230</v>
      </c>
      <c r="C99" s="196" t="s">
        <v>27</v>
      </c>
      <c r="D99" s="47">
        <f>E99+J99+O99+T99+W99+Z99+AE99+AH99</f>
        <v>0</v>
      </c>
      <c r="E99" s="47">
        <f>F99+G99</f>
        <v>0</v>
      </c>
      <c r="F99" s="86"/>
      <c r="G99" s="86"/>
      <c r="H99" s="86"/>
      <c r="I99" s="86"/>
      <c r="J99" s="47">
        <f>K99+L99</f>
        <v>0</v>
      </c>
      <c r="K99" s="86"/>
      <c r="L99" s="86"/>
      <c r="M99" s="86"/>
      <c r="N99" s="86"/>
      <c r="O99" s="47">
        <f>P99+Q99</f>
        <v>0</v>
      </c>
      <c r="P99" s="86"/>
      <c r="Q99" s="86"/>
      <c r="R99" s="86"/>
      <c r="S99" s="86"/>
      <c r="T99" s="47">
        <f aca="true" t="shared" si="47" ref="T99:T162">U99</f>
        <v>0</v>
      </c>
      <c r="U99" s="86"/>
      <c r="V99" s="86"/>
      <c r="W99" s="47">
        <f aca="true" t="shared" si="48" ref="W99:W162">X99</f>
        <v>0</v>
      </c>
      <c r="X99" s="86"/>
      <c r="Y99" s="86"/>
      <c r="Z99" s="47">
        <f>AA99+AB99</f>
        <v>0</v>
      </c>
      <c r="AA99" s="86"/>
      <c r="AB99" s="86"/>
      <c r="AC99" s="86"/>
      <c r="AD99" s="86"/>
      <c r="AE99" s="47">
        <f aca="true" t="shared" si="49" ref="AE99:AE162">AF99</f>
        <v>0</v>
      </c>
      <c r="AF99" s="86"/>
      <c r="AG99" s="86"/>
      <c r="AH99" s="47">
        <f aca="true" t="shared" si="50" ref="AH99:AH162">AI99</f>
        <v>0</v>
      </c>
      <c r="AI99" s="86"/>
      <c r="AJ99" s="86"/>
    </row>
    <row r="100" spans="1:36" ht="13.5" thickBot="1">
      <c r="A100" s="55"/>
      <c r="B100" s="391"/>
      <c r="C100" s="203" t="s">
        <v>11</v>
      </c>
      <c r="D100" s="49">
        <f aca="true" t="shared" si="51" ref="D100:D163">E100+J100+O100+T100+W100+Z100+AE100+AH100</f>
        <v>0</v>
      </c>
      <c r="E100" s="49">
        <f aca="true" t="shared" si="52" ref="E100:E163">F100+G100</f>
        <v>0</v>
      </c>
      <c r="F100" s="87"/>
      <c r="G100" s="87"/>
      <c r="H100" s="87"/>
      <c r="I100" s="87"/>
      <c r="J100" s="49">
        <f aca="true" t="shared" si="53" ref="J100:J163">K100+L100</f>
        <v>0</v>
      </c>
      <c r="K100" s="87"/>
      <c r="L100" s="87"/>
      <c r="M100" s="87"/>
      <c r="N100" s="87"/>
      <c r="O100" s="49">
        <f aca="true" t="shared" si="54" ref="O100:O163">P100+Q100</f>
        <v>0</v>
      </c>
      <c r="P100" s="87"/>
      <c r="Q100" s="87"/>
      <c r="R100" s="87"/>
      <c r="S100" s="87"/>
      <c r="T100" s="49">
        <f t="shared" si="47"/>
        <v>0</v>
      </c>
      <c r="U100" s="87"/>
      <c r="V100" s="87"/>
      <c r="W100" s="49">
        <f t="shared" si="48"/>
        <v>0</v>
      </c>
      <c r="X100" s="87"/>
      <c r="Y100" s="87"/>
      <c r="Z100" s="49">
        <f aca="true" t="shared" si="55" ref="Z100:Z163">AA100+AB100</f>
        <v>0</v>
      </c>
      <c r="AA100" s="87"/>
      <c r="AB100" s="87"/>
      <c r="AC100" s="87"/>
      <c r="AD100" s="87"/>
      <c r="AE100" s="49">
        <f t="shared" si="49"/>
        <v>0</v>
      </c>
      <c r="AF100" s="87"/>
      <c r="AG100" s="87"/>
      <c r="AH100" s="49">
        <f t="shared" si="50"/>
        <v>0</v>
      </c>
      <c r="AI100" s="87"/>
      <c r="AJ100" s="87"/>
    </row>
    <row r="101" spans="1:36" ht="12.75">
      <c r="A101" s="4" t="s">
        <v>16</v>
      </c>
      <c r="B101" s="395" t="s">
        <v>46</v>
      </c>
      <c r="C101" s="189" t="s">
        <v>27</v>
      </c>
      <c r="D101" s="47">
        <f t="shared" si="51"/>
        <v>0</v>
      </c>
      <c r="E101" s="47">
        <f t="shared" si="52"/>
        <v>0</v>
      </c>
      <c r="F101" s="86"/>
      <c r="G101" s="86"/>
      <c r="H101" s="86"/>
      <c r="I101" s="86"/>
      <c r="J101" s="47">
        <f t="shared" si="53"/>
        <v>0</v>
      </c>
      <c r="K101" s="86"/>
      <c r="L101" s="86"/>
      <c r="M101" s="86"/>
      <c r="N101" s="86"/>
      <c r="O101" s="47">
        <f t="shared" si="54"/>
        <v>0</v>
      </c>
      <c r="P101" s="86"/>
      <c r="Q101" s="86"/>
      <c r="R101" s="86"/>
      <c r="S101" s="86"/>
      <c r="T101" s="47">
        <f t="shared" si="47"/>
        <v>0</v>
      </c>
      <c r="U101" s="86"/>
      <c r="V101" s="86"/>
      <c r="W101" s="47">
        <f t="shared" si="48"/>
        <v>0</v>
      </c>
      <c r="X101" s="86"/>
      <c r="Y101" s="86"/>
      <c r="Z101" s="47">
        <f t="shared" si="55"/>
        <v>0</v>
      </c>
      <c r="AA101" s="86"/>
      <c r="AB101" s="86"/>
      <c r="AC101" s="86"/>
      <c r="AD101" s="86"/>
      <c r="AE101" s="47">
        <f t="shared" si="49"/>
        <v>0</v>
      </c>
      <c r="AF101" s="86"/>
      <c r="AG101" s="86"/>
      <c r="AH101" s="47">
        <f t="shared" si="50"/>
        <v>0</v>
      </c>
      <c r="AI101" s="86"/>
      <c r="AJ101" s="86"/>
    </row>
    <row r="102" spans="1:36" ht="13.5" thickBot="1">
      <c r="A102" s="7"/>
      <c r="B102" s="391"/>
      <c r="C102" s="190" t="s">
        <v>11</v>
      </c>
      <c r="D102" s="73">
        <f t="shared" si="51"/>
        <v>0</v>
      </c>
      <c r="E102" s="73">
        <f t="shared" si="52"/>
        <v>0</v>
      </c>
      <c r="F102" s="88"/>
      <c r="G102" s="88"/>
      <c r="H102" s="88"/>
      <c r="I102" s="88"/>
      <c r="J102" s="73">
        <f t="shared" si="53"/>
        <v>0</v>
      </c>
      <c r="K102" s="88"/>
      <c r="L102" s="88"/>
      <c r="M102" s="88"/>
      <c r="N102" s="88"/>
      <c r="O102" s="73">
        <f t="shared" si="54"/>
        <v>0</v>
      </c>
      <c r="P102" s="88"/>
      <c r="Q102" s="88"/>
      <c r="R102" s="88"/>
      <c r="S102" s="88"/>
      <c r="T102" s="73">
        <f t="shared" si="47"/>
        <v>0</v>
      </c>
      <c r="U102" s="88"/>
      <c r="V102" s="88"/>
      <c r="W102" s="73">
        <f t="shared" si="48"/>
        <v>0</v>
      </c>
      <c r="X102" s="88"/>
      <c r="Y102" s="88"/>
      <c r="Z102" s="73">
        <f t="shared" si="55"/>
        <v>0</v>
      </c>
      <c r="AA102" s="88"/>
      <c r="AB102" s="88"/>
      <c r="AC102" s="88"/>
      <c r="AD102" s="88"/>
      <c r="AE102" s="73">
        <f t="shared" si="49"/>
        <v>0</v>
      </c>
      <c r="AF102" s="88"/>
      <c r="AG102" s="88"/>
      <c r="AH102" s="73">
        <f t="shared" si="50"/>
        <v>0</v>
      </c>
      <c r="AI102" s="88"/>
      <c r="AJ102" s="88"/>
    </row>
    <row r="103" spans="1:36" ht="12.75">
      <c r="A103" s="4" t="s">
        <v>18</v>
      </c>
      <c r="B103" s="395" t="s">
        <v>97</v>
      </c>
      <c r="C103" s="189" t="s">
        <v>27</v>
      </c>
      <c r="D103" s="47">
        <f t="shared" si="51"/>
        <v>0</v>
      </c>
      <c r="E103" s="47">
        <f t="shared" si="52"/>
        <v>0</v>
      </c>
      <c r="F103" s="86"/>
      <c r="G103" s="86"/>
      <c r="H103" s="86"/>
      <c r="I103" s="86"/>
      <c r="J103" s="47">
        <f t="shared" si="53"/>
        <v>0</v>
      </c>
      <c r="K103" s="86"/>
      <c r="L103" s="86"/>
      <c r="M103" s="86"/>
      <c r="N103" s="86"/>
      <c r="O103" s="47">
        <f t="shared" si="54"/>
        <v>0</v>
      </c>
      <c r="P103" s="86"/>
      <c r="Q103" s="86"/>
      <c r="R103" s="86"/>
      <c r="S103" s="86"/>
      <c r="T103" s="47">
        <f t="shared" si="47"/>
        <v>0</v>
      </c>
      <c r="U103" s="86"/>
      <c r="V103" s="86"/>
      <c r="W103" s="47">
        <f t="shared" si="48"/>
        <v>0</v>
      </c>
      <c r="X103" s="86"/>
      <c r="Y103" s="86"/>
      <c r="Z103" s="47">
        <f t="shared" si="55"/>
        <v>0</v>
      </c>
      <c r="AA103" s="86"/>
      <c r="AB103" s="86"/>
      <c r="AC103" s="86"/>
      <c r="AD103" s="86"/>
      <c r="AE103" s="47">
        <f t="shared" si="49"/>
        <v>0</v>
      </c>
      <c r="AF103" s="86"/>
      <c r="AG103" s="86"/>
      <c r="AH103" s="47">
        <f t="shared" si="50"/>
        <v>0</v>
      </c>
      <c r="AI103" s="86"/>
      <c r="AJ103" s="86"/>
    </row>
    <row r="104" spans="1:36" ht="13.5" thickBot="1">
      <c r="A104" s="7"/>
      <c r="B104" s="391"/>
      <c r="C104" s="190" t="s">
        <v>11</v>
      </c>
      <c r="D104" s="73">
        <f t="shared" si="51"/>
        <v>0</v>
      </c>
      <c r="E104" s="73">
        <f t="shared" si="52"/>
        <v>0</v>
      </c>
      <c r="F104" s="88"/>
      <c r="G104" s="88"/>
      <c r="H104" s="88"/>
      <c r="I104" s="88"/>
      <c r="J104" s="73">
        <f t="shared" si="53"/>
        <v>0</v>
      </c>
      <c r="K104" s="88"/>
      <c r="L104" s="88"/>
      <c r="M104" s="88"/>
      <c r="N104" s="88"/>
      <c r="O104" s="73">
        <f t="shared" si="54"/>
        <v>0</v>
      </c>
      <c r="P104" s="88"/>
      <c r="Q104" s="88"/>
      <c r="R104" s="88"/>
      <c r="S104" s="88"/>
      <c r="T104" s="73">
        <f t="shared" si="47"/>
        <v>0</v>
      </c>
      <c r="U104" s="88"/>
      <c r="V104" s="88"/>
      <c r="W104" s="73">
        <f t="shared" si="48"/>
        <v>0</v>
      </c>
      <c r="X104" s="88"/>
      <c r="Y104" s="88"/>
      <c r="Z104" s="73">
        <f t="shared" si="55"/>
        <v>0</v>
      </c>
      <c r="AA104" s="88"/>
      <c r="AB104" s="88"/>
      <c r="AC104" s="88"/>
      <c r="AD104" s="88"/>
      <c r="AE104" s="73">
        <f t="shared" si="49"/>
        <v>0</v>
      </c>
      <c r="AF104" s="88"/>
      <c r="AG104" s="88"/>
      <c r="AH104" s="73">
        <f t="shared" si="50"/>
        <v>0</v>
      </c>
      <c r="AI104" s="88"/>
      <c r="AJ104" s="88"/>
    </row>
    <row r="105" spans="1:36" ht="12.75">
      <c r="A105" s="12" t="s">
        <v>52</v>
      </c>
      <c r="B105" s="395" t="s">
        <v>231</v>
      </c>
      <c r="C105" s="196" t="s">
        <v>9</v>
      </c>
      <c r="D105" s="47">
        <f t="shared" si="51"/>
        <v>0</v>
      </c>
      <c r="E105" s="47">
        <f t="shared" si="52"/>
        <v>0</v>
      </c>
      <c r="F105" s="86"/>
      <c r="G105" s="86"/>
      <c r="H105" s="86"/>
      <c r="I105" s="86"/>
      <c r="J105" s="47">
        <f t="shared" si="53"/>
        <v>0</v>
      </c>
      <c r="K105" s="86"/>
      <c r="L105" s="86"/>
      <c r="M105" s="86"/>
      <c r="N105" s="86"/>
      <c r="O105" s="47">
        <f t="shared" si="54"/>
        <v>0</v>
      </c>
      <c r="P105" s="86"/>
      <c r="Q105" s="86"/>
      <c r="R105" s="86"/>
      <c r="S105" s="86"/>
      <c r="T105" s="47">
        <f t="shared" si="47"/>
        <v>0</v>
      </c>
      <c r="U105" s="86"/>
      <c r="V105" s="86"/>
      <c r="W105" s="47">
        <f t="shared" si="48"/>
        <v>0</v>
      </c>
      <c r="X105" s="86"/>
      <c r="Y105" s="86"/>
      <c r="Z105" s="47">
        <f t="shared" si="55"/>
        <v>0</v>
      </c>
      <c r="AA105" s="86"/>
      <c r="AB105" s="86"/>
      <c r="AC105" s="86"/>
      <c r="AD105" s="86"/>
      <c r="AE105" s="47">
        <f t="shared" si="49"/>
        <v>0</v>
      </c>
      <c r="AF105" s="86"/>
      <c r="AG105" s="86"/>
      <c r="AH105" s="47">
        <f t="shared" si="50"/>
        <v>0</v>
      </c>
      <c r="AI105" s="86"/>
      <c r="AJ105" s="86"/>
    </row>
    <row r="106" spans="1:36" ht="13.5" thickBot="1">
      <c r="A106" s="7"/>
      <c r="B106" s="391"/>
      <c r="C106" s="190" t="s">
        <v>11</v>
      </c>
      <c r="D106" s="73">
        <f t="shared" si="51"/>
        <v>0</v>
      </c>
      <c r="E106" s="73">
        <f t="shared" si="52"/>
        <v>0</v>
      </c>
      <c r="F106" s="88"/>
      <c r="G106" s="88"/>
      <c r="H106" s="88"/>
      <c r="I106" s="88"/>
      <c r="J106" s="73">
        <f t="shared" si="53"/>
        <v>0</v>
      </c>
      <c r="K106" s="88"/>
      <c r="L106" s="88"/>
      <c r="M106" s="88"/>
      <c r="N106" s="88"/>
      <c r="O106" s="73">
        <f t="shared" si="54"/>
        <v>0</v>
      </c>
      <c r="P106" s="88"/>
      <c r="Q106" s="88"/>
      <c r="R106" s="88"/>
      <c r="S106" s="88"/>
      <c r="T106" s="73">
        <f t="shared" si="47"/>
        <v>0</v>
      </c>
      <c r="U106" s="88"/>
      <c r="V106" s="88"/>
      <c r="W106" s="73">
        <f t="shared" si="48"/>
        <v>0</v>
      </c>
      <c r="X106" s="88"/>
      <c r="Y106" s="88"/>
      <c r="Z106" s="73">
        <f t="shared" si="55"/>
        <v>0</v>
      </c>
      <c r="AA106" s="88"/>
      <c r="AB106" s="88"/>
      <c r="AC106" s="88"/>
      <c r="AD106" s="88"/>
      <c r="AE106" s="73">
        <f t="shared" si="49"/>
        <v>0</v>
      </c>
      <c r="AF106" s="88"/>
      <c r="AG106" s="88"/>
      <c r="AH106" s="73">
        <f t="shared" si="50"/>
        <v>0</v>
      </c>
      <c r="AI106" s="88"/>
      <c r="AJ106" s="88"/>
    </row>
    <row r="107" spans="1:36" ht="12.75">
      <c r="A107" s="12" t="s">
        <v>24</v>
      </c>
      <c r="B107" s="395" t="s">
        <v>93</v>
      </c>
      <c r="C107" s="196" t="s">
        <v>27</v>
      </c>
      <c r="D107" s="47">
        <f t="shared" si="51"/>
        <v>0</v>
      </c>
      <c r="E107" s="47">
        <f t="shared" si="52"/>
        <v>0</v>
      </c>
      <c r="F107" s="86"/>
      <c r="G107" s="86"/>
      <c r="H107" s="86"/>
      <c r="I107" s="86"/>
      <c r="J107" s="47">
        <f t="shared" si="53"/>
        <v>0</v>
      </c>
      <c r="K107" s="86"/>
      <c r="L107" s="86"/>
      <c r="M107" s="86"/>
      <c r="N107" s="86"/>
      <c r="O107" s="47">
        <f t="shared" si="54"/>
        <v>0</v>
      </c>
      <c r="P107" s="86"/>
      <c r="Q107" s="86"/>
      <c r="R107" s="86"/>
      <c r="S107" s="86"/>
      <c r="T107" s="47">
        <f t="shared" si="47"/>
        <v>0</v>
      </c>
      <c r="U107" s="86"/>
      <c r="V107" s="86"/>
      <c r="W107" s="47">
        <f t="shared" si="48"/>
        <v>0</v>
      </c>
      <c r="X107" s="86"/>
      <c r="Y107" s="86"/>
      <c r="Z107" s="47">
        <f t="shared" si="55"/>
        <v>0</v>
      </c>
      <c r="AA107" s="86"/>
      <c r="AB107" s="86"/>
      <c r="AC107" s="86"/>
      <c r="AD107" s="86"/>
      <c r="AE107" s="47">
        <f t="shared" si="49"/>
        <v>0</v>
      </c>
      <c r="AF107" s="86"/>
      <c r="AG107" s="86"/>
      <c r="AH107" s="47">
        <f t="shared" si="50"/>
        <v>0</v>
      </c>
      <c r="AI107" s="86"/>
      <c r="AJ107" s="86"/>
    </row>
    <row r="108" spans="1:36" ht="13.5" thickBot="1">
      <c r="A108" s="9"/>
      <c r="B108" s="391"/>
      <c r="C108" s="198" t="s">
        <v>11</v>
      </c>
      <c r="D108" s="73">
        <f t="shared" si="51"/>
        <v>0</v>
      </c>
      <c r="E108" s="73">
        <f t="shared" si="52"/>
        <v>0</v>
      </c>
      <c r="F108" s="88"/>
      <c r="G108" s="88"/>
      <c r="H108" s="88"/>
      <c r="I108" s="88"/>
      <c r="J108" s="73">
        <f t="shared" si="53"/>
        <v>0</v>
      </c>
      <c r="K108" s="88"/>
      <c r="L108" s="88"/>
      <c r="M108" s="88"/>
      <c r="N108" s="88"/>
      <c r="O108" s="73">
        <f t="shared" si="54"/>
        <v>0</v>
      </c>
      <c r="P108" s="88"/>
      <c r="Q108" s="88"/>
      <c r="R108" s="88"/>
      <c r="S108" s="88"/>
      <c r="T108" s="73">
        <f t="shared" si="47"/>
        <v>0</v>
      </c>
      <c r="U108" s="88"/>
      <c r="V108" s="88"/>
      <c r="W108" s="73">
        <f t="shared" si="48"/>
        <v>0</v>
      </c>
      <c r="X108" s="88"/>
      <c r="Y108" s="88"/>
      <c r="Z108" s="73">
        <f t="shared" si="55"/>
        <v>0</v>
      </c>
      <c r="AA108" s="88"/>
      <c r="AB108" s="88"/>
      <c r="AC108" s="88"/>
      <c r="AD108" s="88"/>
      <c r="AE108" s="73">
        <f t="shared" si="49"/>
        <v>0</v>
      </c>
      <c r="AF108" s="88"/>
      <c r="AG108" s="88"/>
      <c r="AH108" s="73">
        <f t="shared" si="50"/>
        <v>0</v>
      </c>
      <c r="AI108" s="88"/>
      <c r="AJ108" s="88"/>
    </row>
    <row r="109" spans="1:36" ht="12.75">
      <c r="A109" s="4" t="s">
        <v>25</v>
      </c>
      <c r="B109" s="395" t="s">
        <v>98</v>
      </c>
      <c r="C109" s="189" t="s">
        <v>17</v>
      </c>
      <c r="D109" s="47">
        <f t="shared" si="51"/>
        <v>0</v>
      </c>
      <c r="E109" s="47">
        <f t="shared" si="52"/>
        <v>0</v>
      </c>
      <c r="F109" s="86"/>
      <c r="G109" s="86"/>
      <c r="H109" s="86"/>
      <c r="I109" s="86"/>
      <c r="J109" s="47">
        <f t="shared" si="53"/>
        <v>0</v>
      </c>
      <c r="K109" s="86"/>
      <c r="L109" s="86"/>
      <c r="M109" s="86"/>
      <c r="N109" s="86"/>
      <c r="O109" s="47">
        <f t="shared" si="54"/>
        <v>0</v>
      </c>
      <c r="P109" s="86"/>
      <c r="Q109" s="86"/>
      <c r="R109" s="86"/>
      <c r="S109" s="86"/>
      <c r="T109" s="47">
        <f t="shared" si="47"/>
        <v>0</v>
      </c>
      <c r="U109" s="86"/>
      <c r="V109" s="86"/>
      <c r="W109" s="47">
        <f t="shared" si="48"/>
        <v>0</v>
      </c>
      <c r="X109" s="86"/>
      <c r="Y109" s="86"/>
      <c r="Z109" s="47">
        <f t="shared" si="55"/>
        <v>0</v>
      </c>
      <c r="AA109" s="86"/>
      <c r="AB109" s="86"/>
      <c r="AC109" s="86"/>
      <c r="AD109" s="86"/>
      <c r="AE109" s="47">
        <f t="shared" si="49"/>
        <v>0</v>
      </c>
      <c r="AF109" s="86"/>
      <c r="AG109" s="86"/>
      <c r="AH109" s="47">
        <f t="shared" si="50"/>
        <v>0</v>
      </c>
      <c r="AI109" s="86"/>
      <c r="AJ109" s="86"/>
    </row>
    <row r="110" spans="1:36" ht="13.5" thickBot="1">
      <c r="A110" s="7"/>
      <c r="B110" s="391"/>
      <c r="C110" s="190" t="s">
        <v>37</v>
      </c>
      <c r="D110" s="73">
        <f t="shared" si="51"/>
        <v>0</v>
      </c>
      <c r="E110" s="73">
        <f t="shared" si="52"/>
        <v>0</v>
      </c>
      <c r="F110" s="88"/>
      <c r="G110" s="88"/>
      <c r="H110" s="88"/>
      <c r="I110" s="88"/>
      <c r="J110" s="73">
        <f t="shared" si="53"/>
        <v>0</v>
      </c>
      <c r="K110" s="88"/>
      <c r="L110" s="88"/>
      <c r="M110" s="88"/>
      <c r="N110" s="88"/>
      <c r="O110" s="73">
        <f t="shared" si="54"/>
        <v>0</v>
      </c>
      <c r="P110" s="88"/>
      <c r="Q110" s="88"/>
      <c r="R110" s="88"/>
      <c r="S110" s="88"/>
      <c r="T110" s="73">
        <f t="shared" si="47"/>
        <v>0</v>
      </c>
      <c r="U110" s="88"/>
      <c r="V110" s="88"/>
      <c r="W110" s="73">
        <f t="shared" si="48"/>
        <v>0</v>
      </c>
      <c r="X110" s="88"/>
      <c r="Y110" s="88"/>
      <c r="Z110" s="73">
        <f t="shared" si="55"/>
        <v>0</v>
      </c>
      <c r="AA110" s="88"/>
      <c r="AB110" s="88"/>
      <c r="AC110" s="88"/>
      <c r="AD110" s="88"/>
      <c r="AE110" s="73">
        <f t="shared" si="49"/>
        <v>0</v>
      </c>
      <c r="AF110" s="88"/>
      <c r="AG110" s="88"/>
      <c r="AH110" s="73">
        <f t="shared" si="50"/>
        <v>0</v>
      </c>
      <c r="AI110" s="88"/>
      <c r="AJ110" s="88"/>
    </row>
    <row r="111" spans="1:36" ht="12.75">
      <c r="A111" s="56">
        <v>7</v>
      </c>
      <c r="B111" s="395" t="s">
        <v>79</v>
      </c>
      <c r="C111" s="196" t="s">
        <v>42</v>
      </c>
      <c r="D111" s="47">
        <f t="shared" si="51"/>
        <v>0</v>
      </c>
      <c r="E111" s="47">
        <f t="shared" si="52"/>
        <v>0</v>
      </c>
      <c r="F111" s="86"/>
      <c r="G111" s="86"/>
      <c r="H111" s="86"/>
      <c r="I111" s="86"/>
      <c r="J111" s="47">
        <f t="shared" si="53"/>
        <v>0</v>
      </c>
      <c r="K111" s="86"/>
      <c r="L111" s="86"/>
      <c r="M111" s="86"/>
      <c r="N111" s="86"/>
      <c r="O111" s="47">
        <f t="shared" si="54"/>
        <v>0</v>
      </c>
      <c r="P111" s="86"/>
      <c r="Q111" s="86"/>
      <c r="R111" s="86"/>
      <c r="S111" s="86"/>
      <c r="T111" s="47">
        <f t="shared" si="47"/>
        <v>0</v>
      </c>
      <c r="U111" s="86"/>
      <c r="V111" s="86"/>
      <c r="W111" s="47">
        <f t="shared" si="48"/>
        <v>0</v>
      </c>
      <c r="X111" s="86"/>
      <c r="Y111" s="86"/>
      <c r="Z111" s="47">
        <f t="shared" si="55"/>
        <v>0</v>
      </c>
      <c r="AA111" s="86"/>
      <c r="AB111" s="86"/>
      <c r="AC111" s="86"/>
      <c r="AD111" s="86"/>
      <c r="AE111" s="47">
        <f t="shared" si="49"/>
        <v>0</v>
      </c>
      <c r="AF111" s="86"/>
      <c r="AG111" s="86"/>
      <c r="AH111" s="47">
        <f t="shared" si="50"/>
        <v>0</v>
      </c>
      <c r="AI111" s="86"/>
      <c r="AJ111" s="86"/>
    </row>
    <row r="112" spans="1:36" ht="13.5" thickBot="1">
      <c r="A112" s="8"/>
      <c r="B112" s="391"/>
      <c r="C112" s="190" t="s">
        <v>11</v>
      </c>
      <c r="D112" s="73">
        <f t="shared" si="51"/>
        <v>0</v>
      </c>
      <c r="E112" s="73">
        <f t="shared" si="52"/>
        <v>0</v>
      </c>
      <c r="F112" s="88"/>
      <c r="G112" s="88"/>
      <c r="H112" s="88"/>
      <c r="I112" s="88"/>
      <c r="J112" s="73">
        <f t="shared" si="53"/>
        <v>0</v>
      </c>
      <c r="K112" s="88"/>
      <c r="L112" s="88"/>
      <c r="M112" s="88"/>
      <c r="N112" s="88"/>
      <c r="O112" s="73">
        <f t="shared" si="54"/>
        <v>0</v>
      </c>
      <c r="P112" s="88"/>
      <c r="Q112" s="88"/>
      <c r="R112" s="88"/>
      <c r="S112" s="88"/>
      <c r="T112" s="73">
        <f t="shared" si="47"/>
        <v>0</v>
      </c>
      <c r="U112" s="88"/>
      <c r="V112" s="88"/>
      <c r="W112" s="73">
        <f t="shared" si="48"/>
        <v>0</v>
      </c>
      <c r="X112" s="88"/>
      <c r="Y112" s="88"/>
      <c r="Z112" s="73">
        <f t="shared" si="55"/>
        <v>0</v>
      </c>
      <c r="AA112" s="88"/>
      <c r="AB112" s="88"/>
      <c r="AC112" s="88"/>
      <c r="AD112" s="88"/>
      <c r="AE112" s="73">
        <f t="shared" si="49"/>
        <v>0</v>
      </c>
      <c r="AF112" s="88"/>
      <c r="AG112" s="88"/>
      <c r="AH112" s="73">
        <f t="shared" si="50"/>
        <v>0</v>
      </c>
      <c r="AI112" s="88"/>
      <c r="AJ112" s="88"/>
    </row>
    <row r="113" spans="1:36" s="37" customFormat="1" ht="12.75">
      <c r="A113" s="39">
        <v>8</v>
      </c>
      <c r="B113" s="395" t="s">
        <v>232</v>
      </c>
      <c r="C113" s="204" t="s">
        <v>27</v>
      </c>
      <c r="D113" s="47">
        <f t="shared" si="51"/>
        <v>0</v>
      </c>
      <c r="E113" s="47">
        <f t="shared" si="52"/>
        <v>0</v>
      </c>
      <c r="F113" s="86"/>
      <c r="G113" s="86"/>
      <c r="H113" s="86"/>
      <c r="I113" s="86"/>
      <c r="J113" s="47">
        <f t="shared" si="53"/>
        <v>0</v>
      </c>
      <c r="K113" s="86"/>
      <c r="L113" s="86"/>
      <c r="M113" s="86"/>
      <c r="N113" s="86"/>
      <c r="O113" s="47">
        <f t="shared" si="54"/>
        <v>0</v>
      </c>
      <c r="P113" s="86"/>
      <c r="Q113" s="86"/>
      <c r="R113" s="86"/>
      <c r="S113" s="86"/>
      <c r="T113" s="47">
        <f t="shared" si="47"/>
        <v>0</v>
      </c>
      <c r="U113" s="86"/>
      <c r="V113" s="86"/>
      <c r="W113" s="47">
        <f t="shared" si="48"/>
        <v>0</v>
      </c>
      <c r="X113" s="86"/>
      <c r="Y113" s="86"/>
      <c r="Z113" s="47">
        <f t="shared" si="55"/>
        <v>0</v>
      </c>
      <c r="AA113" s="86"/>
      <c r="AB113" s="86"/>
      <c r="AC113" s="86"/>
      <c r="AD113" s="86"/>
      <c r="AE113" s="47">
        <f t="shared" si="49"/>
        <v>0</v>
      </c>
      <c r="AF113" s="86"/>
      <c r="AG113" s="86"/>
      <c r="AH113" s="47">
        <f t="shared" si="50"/>
        <v>0</v>
      </c>
      <c r="AI113" s="86"/>
      <c r="AJ113" s="86"/>
    </row>
    <row r="114" spans="1:36" s="37" customFormat="1" ht="13.5" thickBot="1">
      <c r="A114" s="40"/>
      <c r="B114" s="391"/>
      <c r="C114" s="205" t="s">
        <v>11</v>
      </c>
      <c r="D114" s="73">
        <f t="shared" si="51"/>
        <v>0</v>
      </c>
      <c r="E114" s="73">
        <f t="shared" si="52"/>
        <v>0</v>
      </c>
      <c r="F114" s="88"/>
      <c r="G114" s="88"/>
      <c r="H114" s="88"/>
      <c r="I114" s="88"/>
      <c r="J114" s="73">
        <f t="shared" si="53"/>
        <v>0</v>
      </c>
      <c r="K114" s="88"/>
      <c r="L114" s="88"/>
      <c r="M114" s="88"/>
      <c r="N114" s="88"/>
      <c r="O114" s="73">
        <f t="shared" si="54"/>
        <v>0</v>
      </c>
      <c r="P114" s="88"/>
      <c r="Q114" s="88"/>
      <c r="R114" s="88"/>
      <c r="S114" s="88"/>
      <c r="T114" s="73">
        <f t="shared" si="47"/>
        <v>0</v>
      </c>
      <c r="U114" s="88"/>
      <c r="V114" s="88"/>
      <c r="W114" s="73">
        <f t="shared" si="48"/>
        <v>0</v>
      </c>
      <c r="X114" s="88"/>
      <c r="Y114" s="88"/>
      <c r="Z114" s="73">
        <f t="shared" si="55"/>
        <v>0</v>
      </c>
      <c r="AA114" s="88"/>
      <c r="AB114" s="88"/>
      <c r="AC114" s="88"/>
      <c r="AD114" s="88"/>
      <c r="AE114" s="73">
        <f t="shared" si="49"/>
        <v>0</v>
      </c>
      <c r="AF114" s="88"/>
      <c r="AG114" s="88"/>
      <c r="AH114" s="73">
        <f t="shared" si="50"/>
        <v>0</v>
      </c>
      <c r="AI114" s="88"/>
      <c r="AJ114" s="88"/>
    </row>
    <row r="115" spans="1:36" ht="12.75">
      <c r="A115" s="38">
        <v>9</v>
      </c>
      <c r="B115" s="395" t="s">
        <v>233</v>
      </c>
      <c r="C115" s="189" t="s">
        <v>80</v>
      </c>
      <c r="D115" s="47">
        <f t="shared" si="51"/>
        <v>0</v>
      </c>
      <c r="E115" s="47">
        <f t="shared" si="52"/>
        <v>0</v>
      </c>
      <c r="F115" s="86"/>
      <c r="G115" s="86"/>
      <c r="H115" s="86"/>
      <c r="I115" s="86"/>
      <c r="J115" s="47">
        <f t="shared" si="53"/>
        <v>0</v>
      </c>
      <c r="K115" s="86"/>
      <c r="L115" s="86"/>
      <c r="M115" s="86"/>
      <c r="N115" s="86"/>
      <c r="O115" s="47">
        <f t="shared" si="54"/>
        <v>0</v>
      </c>
      <c r="P115" s="86"/>
      <c r="Q115" s="86"/>
      <c r="R115" s="86"/>
      <c r="S115" s="86"/>
      <c r="T115" s="47">
        <f t="shared" si="47"/>
        <v>0</v>
      </c>
      <c r="U115" s="86"/>
      <c r="V115" s="86"/>
      <c r="W115" s="47">
        <f t="shared" si="48"/>
        <v>0</v>
      </c>
      <c r="X115" s="86"/>
      <c r="Y115" s="86"/>
      <c r="Z115" s="47">
        <f t="shared" si="55"/>
        <v>0</v>
      </c>
      <c r="AA115" s="86"/>
      <c r="AB115" s="86"/>
      <c r="AC115" s="86"/>
      <c r="AD115" s="86"/>
      <c r="AE115" s="47">
        <f t="shared" si="49"/>
        <v>0</v>
      </c>
      <c r="AF115" s="86"/>
      <c r="AG115" s="86"/>
      <c r="AH115" s="47">
        <f t="shared" si="50"/>
        <v>0</v>
      </c>
      <c r="AI115" s="86"/>
      <c r="AJ115" s="86"/>
    </row>
    <row r="116" spans="1:36" ht="13.5" thickBot="1">
      <c r="A116" s="8"/>
      <c r="B116" s="391"/>
      <c r="C116" s="190" t="s">
        <v>11</v>
      </c>
      <c r="D116" s="73">
        <f t="shared" si="51"/>
        <v>0</v>
      </c>
      <c r="E116" s="73">
        <f t="shared" si="52"/>
        <v>0</v>
      </c>
      <c r="F116" s="88"/>
      <c r="G116" s="88"/>
      <c r="H116" s="88"/>
      <c r="I116" s="88"/>
      <c r="J116" s="73">
        <f t="shared" si="53"/>
        <v>0</v>
      </c>
      <c r="K116" s="88"/>
      <c r="L116" s="88"/>
      <c r="M116" s="88"/>
      <c r="N116" s="88"/>
      <c r="O116" s="73">
        <f t="shared" si="54"/>
        <v>0</v>
      </c>
      <c r="P116" s="88"/>
      <c r="Q116" s="88"/>
      <c r="R116" s="88"/>
      <c r="S116" s="88"/>
      <c r="T116" s="73">
        <f t="shared" si="47"/>
        <v>0</v>
      </c>
      <c r="U116" s="88"/>
      <c r="V116" s="88"/>
      <c r="W116" s="73">
        <f t="shared" si="48"/>
        <v>0</v>
      </c>
      <c r="X116" s="88"/>
      <c r="Y116" s="88"/>
      <c r="Z116" s="73">
        <f t="shared" si="55"/>
        <v>0</v>
      </c>
      <c r="AA116" s="88"/>
      <c r="AB116" s="88"/>
      <c r="AC116" s="88"/>
      <c r="AD116" s="88"/>
      <c r="AE116" s="73">
        <f t="shared" si="49"/>
        <v>0</v>
      </c>
      <c r="AF116" s="88"/>
      <c r="AG116" s="88"/>
      <c r="AH116" s="73">
        <f t="shared" si="50"/>
        <v>0</v>
      </c>
      <c r="AI116" s="88"/>
      <c r="AJ116" s="88"/>
    </row>
    <row r="117" spans="1:36" ht="12.75">
      <c r="A117" s="4" t="s">
        <v>31</v>
      </c>
      <c r="B117" s="63" t="s">
        <v>101</v>
      </c>
      <c r="C117" s="206" t="s">
        <v>11</v>
      </c>
      <c r="D117" s="47">
        <f t="shared" si="51"/>
        <v>0</v>
      </c>
      <c r="E117" s="47">
        <f t="shared" si="52"/>
        <v>0</v>
      </c>
      <c r="F117" s="86"/>
      <c r="G117" s="86"/>
      <c r="H117" s="86"/>
      <c r="I117" s="86"/>
      <c r="J117" s="47">
        <f t="shared" si="53"/>
        <v>0</v>
      </c>
      <c r="K117" s="86"/>
      <c r="L117" s="86"/>
      <c r="M117" s="86"/>
      <c r="N117" s="86"/>
      <c r="O117" s="47">
        <f t="shared" si="54"/>
        <v>0</v>
      </c>
      <c r="P117" s="86"/>
      <c r="Q117" s="86"/>
      <c r="R117" s="86"/>
      <c r="S117" s="86"/>
      <c r="T117" s="47">
        <f t="shared" si="47"/>
        <v>0</v>
      </c>
      <c r="U117" s="86"/>
      <c r="V117" s="86"/>
      <c r="W117" s="47">
        <f t="shared" si="48"/>
        <v>0</v>
      </c>
      <c r="X117" s="86"/>
      <c r="Y117" s="86"/>
      <c r="Z117" s="47">
        <f t="shared" si="55"/>
        <v>0</v>
      </c>
      <c r="AA117" s="86"/>
      <c r="AB117" s="86"/>
      <c r="AC117" s="86"/>
      <c r="AD117" s="86"/>
      <c r="AE117" s="47">
        <f t="shared" si="49"/>
        <v>0</v>
      </c>
      <c r="AF117" s="86"/>
      <c r="AG117" s="86"/>
      <c r="AH117" s="47">
        <f t="shared" si="50"/>
        <v>0</v>
      </c>
      <c r="AI117" s="86"/>
      <c r="AJ117" s="86"/>
    </row>
    <row r="118" spans="1:36" ht="13.5" thickBot="1">
      <c r="A118" s="5" t="s">
        <v>109</v>
      </c>
      <c r="B118" s="64" t="s">
        <v>102</v>
      </c>
      <c r="C118" s="196" t="s">
        <v>11</v>
      </c>
      <c r="D118" s="73">
        <f t="shared" si="51"/>
        <v>0</v>
      </c>
      <c r="E118" s="73">
        <f t="shared" si="52"/>
        <v>0</v>
      </c>
      <c r="F118" s="88"/>
      <c r="G118" s="88"/>
      <c r="H118" s="88"/>
      <c r="I118" s="88"/>
      <c r="J118" s="73">
        <f t="shared" si="53"/>
        <v>0</v>
      </c>
      <c r="K118" s="88"/>
      <c r="L118" s="88"/>
      <c r="M118" s="88"/>
      <c r="N118" s="88"/>
      <c r="O118" s="73">
        <f t="shared" si="54"/>
        <v>0</v>
      </c>
      <c r="P118" s="88"/>
      <c r="Q118" s="88"/>
      <c r="R118" s="88"/>
      <c r="S118" s="88"/>
      <c r="T118" s="73">
        <f t="shared" si="47"/>
        <v>0</v>
      </c>
      <c r="U118" s="88"/>
      <c r="V118" s="88"/>
      <c r="W118" s="73">
        <f t="shared" si="48"/>
        <v>0</v>
      </c>
      <c r="X118" s="88"/>
      <c r="Y118" s="88"/>
      <c r="Z118" s="73">
        <f t="shared" si="55"/>
        <v>0</v>
      </c>
      <c r="AA118" s="88"/>
      <c r="AB118" s="88"/>
      <c r="AC118" s="88"/>
      <c r="AD118" s="88"/>
      <c r="AE118" s="73">
        <f t="shared" si="49"/>
        <v>0</v>
      </c>
      <c r="AF118" s="88"/>
      <c r="AG118" s="88"/>
      <c r="AH118" s="73">
        <f t="shared" si="50"/>
        <v>0</v>
      </c>
      <c r="AI118" s="88"/>
      <c r="AJ118" s="88"/>
    </row>
    <row r="119" spans="1:36" ht="13.5" thickBot="1">
      <c r="A119" s="58" t="s">
        <v>32</v>
      </c>
      <c r="B119" s="65" t="s">
        <v>103</v>
      </c>
      <c r="C119" s="207" t="s">
        <v>11</v>
      </c>
      <c r="D119" s="73">
        <f t="shared" si="51"/>
        <v>0</v>
      </c>
      <c r="E119" s="73">
        <f t="shared" si="52"/>
        <v>0</v>
      </c>
      <c r="F119" s="88"/>
      <c r="G119" s="88"/>
      <c r="H119" s="88"/>
      <c r="I119" s="88"/>
      <c r="J119" s="73">
        <f t="shared" si="53"/>
        <v>0</v>
      </c>
      <c r="K119" s="88"/>
      <c r="L119" s="88"/>
      <c r="M119" s="88"/>
      <c r="N119" s="88"/>
      <c r="O119" s="73">
        <f t="shared" si="54"/>
        <v>0</v>
      </c>
      <c r="P119" s="88"/>
      <c r="Q119" s="88"/>
      <c r="R119" s="88"/>
      <c r="S119" s="88"/>
      <c r="T119" s="73">
        <f t="shared" si="47"/>
        <v>0</v>
      </c>
      <c r="U119" s="88"/>
      <c r="V119" s="88"/>
      <c r="W119" s="73">
        <f t="shared" si="48"/>
        <v>0</v>
      </c>
      <c r="X119" s="88"/>
      <c r="Y119" s="88"/>
      <c r="Z119" s="73">
        <f t="shared" si="55"/>
        <v>0</v>
      </c>
      <c r="AA119" s="88"/>
      <c r="AB119" s="88"/>
      <c r="AC119" s="88"/>
      <c r="AD119" s="88"/>
      <c r="AE119" s="73">
        <f t="shared" si="49"/>
        <v>0</v>
      </c>
      <c r="AF119" s="88"/>
      <c r="AG119" s="88"/>
      <c r="AH119" s="73">
        <f t="shared" si="50"/>
        <v>0</v>
      </c>
      <c r="AI119" s="88"/>
      <c r="AJ119" s="88"/>
    </row>
    <row r="120" spans="1:36" ht="13.5" thickBot="1">
      <c r="A120" s="53" t="s">
        <v>33</v>
      </c>
      <c r="B120" s="66" t="s">
        <v>104</v>
      </c>
      <c r="C120" s="201" t="s">
        <v>11</v>
      </c>
      <c r="D120" s="73">
        <f t="shared" si="51"/>
        <v>0</v>
      </c>
      <c r="E120" s="73">
        <f t="shared" si="52"/>
        <v>0</v>
      </c>
      <c r="F120" s="88"/>
      <c r="G120" s="88"/>
      <c r="H120" s="88"/>
      <c r="I120" s="88"/>
      <c r="J120" s="73">
        <f t="shared" si="53"/>
        <v>0</v>
      </c>
      <c r="K120" s="88"/>
      <c r="L120" s="88"/>
      <c r="M120" s="88"/>
      <c r="N120" s="88"/>
      <c r="O120" s="73">
        <f t="shared" si="54"/>
        <v>0</v>
      </c>
      <c r="P120" s="88"/>
      <c r="Q120" s="88"/>
      <c r="R120" s="88"/>
      <c r="S120" s="88"/>
      <c r="T120" s="73">
        <f t="shared" si="47"/>
        <v>0</v>
      </c>
      <c r="U120" s="88"/>
      <c r="V120" s="88"/>
      <c r="W120" s="73">
        <f t="shared" si="48"/>
        <v>0</v>
      </c>
      <c r="X120" s="88"/>
      <c r="Y120" s="88"/>
      <c r="Z120" s="73">
        <f t="shared" si="55"/>
        <v>0</v>
      </c>
      <c r="AA120" s="88"/>
      <c r="AB120" s="88"/>
      <c r="AC120" s="88"/>
      <c r="AD120" s="88"/>
      <c r="AE120" s="73">
        <f t="shared" si="49"/>
        <v>0</v>
      </c>
      <c r="AF120" s="88"/>
      <c r="AG120" s="88"/>
      <c r="AH120" s="73">
        <f t="shared" si="50"/>
        <v>0</v>
      </c>
      <c r="AI120" s="88"/>
      <c r="AJ120" s="88"/>
    </row>
    <row r="121" spans="1:36" ht="13.5" thickBot="1">
      <c r="A121" s="57">
        <v>13</v>
      </c>
      <c r="B121" s="67" t="s">
        <v>77</v>
      </c>
      <c r="C121" s="207" t="s">
        <v>11</v>
      </c>
      <c r="D121" s="73">
        <f t="shared" si="51"/>
        <v>0</v>
      </c>
      <c r="E121" s="73">
        <f t="shared" si="52"/>
        <v>0</v>
      </c>
      <c r="F121" s="88"/>
      <c r="G121" s="88"/>
      <c r="H121" s="88"/>
      <c r="I121" s="88"/>
      <c r="J121" s="73">
        <f t="shared" si="53"/>
        <v>0</v>
      </c>
      <c r="K121" s="88"/>
      <c r="L121" s="88"/>
      <c r="M121" s="88"/>
      <c r="N121" s="88"/>
      <c r="O121" s="73">
        <f t="shared" si="54"/>
        <v>0</v>
      </c>
      <c r="P121" s="88"/>
      <c r="Q121" s="88"/>
      <c r="R121" s="88"/>
      <c r="S121" s="88"/>
      <c r="T121" s="73">
        <f t="shared" si="47"/>
        <v>0</v>
      </c>
      <c r="U121" s="88"/>
      <c r="V121" s="88"/>
      <c r="W121" s="73">
        <f t="shared" si="48"/>
        <v>0</v>
      </c>
      <c r="X121" s="88"/>
      <c r="Y121" s="88"/>
      <c r="Z121" s="73">
        <f t="shared" si="55"/>
        <v>0</v>
      </c>
      <c r="AA121" s="88"/>
      <c r="AB121" s="88"/>
      <c r="AC121" s="88"/>
      <c r="AD121" s="88"/>
      <c r="AE121" s="73">
        <f t="shared" si="49"/>
        <v>0</v>
      </c>
      <c r="AF121" s="88"/>
      <c r="AG121" s="88"/>
      <c r="AH121" s="73">
        <f t="shared" si="50"/>
        <v>0</v>
      </c>
      <c r="AI121" s="88"/>
      <c r="AJ121" s="88"/>
    </row>
    <row r="122" spans="1:36" ht="13.5" thickBot="1">
      <c r="A122" s="57">
        <v>14</v>
      </c>
      <c r="B122" s="68" t="s">
        <v>117</v>
      </c>
      <c r="C122" s="207"/>
      <c r="D122" s="73">
        <f t="shared" si="51"/>
        <v>0</v>
      </c>
      <c r="E122" s="73">
        <f t="shared" si="52"/>
        <v>0</v>
      </c>
      <c r="F122" s="88"/>
      <c r="G122" s="88"/>
      <c r="H122" s="88"/>
      <c r="I122" s="88"/>
      <c r="J122" s="73">
        <f t="shared" si="53"/>
        <v>0</v>
      </c>
      <c r="K122" s="88"/>
      <c r="L122" s="88"/>
      <c r="M122" s="88"/>
      <c r="N122" s="88"/>
      <c r="O122" s="73">
        <f t="shared" si="54"/>
        <v>0</v>
      </c>
      <c r="P122" s="88"/>
      <c r="Q122" s="88"/>
      <c r="R122" s="88"/>
      <c r="S122" s="88"/>
      <c r="T122" s="73">
        <f t="shared" si="47"/>
        <v>0</v>
      </c>
      <c r="U122" s="88"/>
      <c r="V122" s="88"/>
      <c r="W122" s="73">
        <f t="shared" si="48"/>
        <v>0</v>
      </c>
      <c r="X122" s="88"/>
      <c r="Y122" s="88"/>
      <c r="Z122" s="73">
        <f t="shared" si="55"/>
        <v>0</v>
      </c>
      <c r="AA122" s="88"/>
      <c r="AB122" s="88"/>
      <c r="AC122" s="88"/>
      <c r="AD122" s="88"/>
      <c r="AE122" s="73">
        <f t="shared" si="49"/>
        <v>0</v>
      </c>
      <c r="AF122" s="88"/>
      <c r="AG122" s="88"/>
      <c r="AH122" s="73">
        <f t="shared" si="50"/>
        <v>0</v>
      </c>
      <c r="AI122" s="88"/>
      <c r="AJ122" s="88"/>
    </row>
    <row r="123" spans="1:36" ht="13.5" thickBot="1">
      <c r="A123" s="53" t="s">
        <v>47</v>
      </c>
      <c r="B123" s="66" t="s">
        <v>105</v>
      </c>
      <c r="C123" s="201" t="s">
        <v>11</v>
      </c>
      <c r="D123" s="73">
        <f t="shared" si="51"/>
        <v>0</v>
      </c>
      <c r="E123" s="73">
        <f t="shared" si="52"/>
        <v>0</v>
      </c>
      <c r="F123" s="88"/>
      <c r="G123" s="88"/>
      <c r="H123" s="88"/>
      <c r="I123" s="88"/>
      <c r="J123" s="73">
        <f t="shared" si="53"/>
        <v>0</v>
      </c>
      <c r="K123" s="88"/>
      <c r="L123" s="88"/>
      <c r="M123" s="88"/>
      <c r="N123" s="88"/>
      <c r="O123" s="73">
        <f t="shared" si="54"/>
        <v>0</v>
      </c>
      <c r="P123" s="88"/>
      <c r="Q123" s="88"/>
      <c r="R123" s="88"/>
      <c r="S123" s="88"/>
      <c r="T123" s="73">
        <f t="shared" si="47"/>
        <v>0</v>
      </c>
      <c r="U123" s="88"/>
      <c r="V123" s="88"/>
      <c r="W123" s="73">
        <f t="shared" si="48"/>
        <v>0</v>
      </c>
      <c r="X123" s="88"/>
      <c r="Y123" s="88"/>
      <c r="Z123" s="73">
        <f t="shared" si="55"/>
        <v>0</v>
      </c>
      <c r="AA123" s="88"/>
      <c r="AB123" s="88"/>
      <c r="AC123" s="88"/>
      <c r="AD123" s="88"/>
      <c r="AE123" s="73">
        <f t="shared" si="49"/>
        <v>0</v>
      </c>
      <c r="AF123" s="88"/>
      <c r="AG123" s="88"/>
      <c r="AH123" s="73">
        <f t="shared" si="50"/>
        <v>0</v>
      </c>
      <c r="AI123" s="88"/>
      <c r="AJ123" s="88"/>
    </row>
    <row r="124" spans="1:36" ht="12.75">
      <c r="A124" s="59">
        <v>16</v>
      </c>
      <c r="B124" s="25" t="s">
        <v>100</v>
      </c>
      <c r="C124" s="189" t="s">
        <v>11</v>
      </c>
      <c r="D124" s="47">
        <f t="shared" si="51"/>
        <v>0</v>
      </c>
      <c r="E124" s="47">
        <f t="shared" si="52"/>
        <v>0</v>
      </c>
      <c r="F124" s="86"/>
      <c r="G124" s="86"/>
      <c r="H124" s="86"/>
      <c r="I124" s="86"/>
      <c r="J124" s="47">
        <f t="shared" si="53"/>
        <v>0</v>
      </c>
      <c r="K124" s="86"/>
      <c r="L124" s="86"/>
      <c r="M124" s="86"/>
      <c r="N124" s="86"/>
      <c r="O124" s="47">
        <f t="shared" si="54"/>
        <v>0</v>
      </c>
      <c r="P124" s="86"/>
      <c r="Q124" s="86"/>
      <c r="R124" s="86"/>
      <c r="S124" s="86"/>
      <c r="T124" s="47">
        <f t="shared" si="47"/>
        <v>0</v>
      </c>
      <c r="U124" s="86"/>
      <c r="V124" s="86"/>
      <c r="W124" s="47">
        <f t="shared" si="48"/>
        <v>0</v>
      </c>
      <c r="X124" s="86"/>
      <c r="Y124" s="86"/>
      <c r="Z124" s="47">
        <f t="shared" si="55"/>
        <v>0</v>
      </c>
      <c r="AA124" s="86"/>
      <c r="AB124" s="86"/>
      <c r="AC124" s="86"/>
      <c r="AD124" s="86"/>
      <c r="AE124" s="47">
        <f t="shared" si="49"/>
        <v>0</v>
      </c>
      <c r="AF124" s="86"/>
      <c r="AG124" s="86"/>
      <c r="AH124" s="47">
        <f t="shared" si="50"/>
        <v>0</v>
      </c>
      <c r="AI124" s="86"/>
      <c r="AJ124" s="86"/>
    </row>
    <row r="125" spans="1:36" ht="12.75">
      <c r="A125" s="5" t="s">
        <v>88</v>
      </c>
      <c r="B125" s="6" t="s">
        <v>87</v>
      </c>
      <c r="C125" s="208" t="s">
        <v>37</v>
      </c>
      <c r="D125" s="47">
        <f t="shared" si="51"/>
        <v>0</v>
      </c>
      <c r="E125" s="47">
        <f t="shared" si="52"/>
        <v>0</v>
      </c>
      <c r="F125" s="86"/>
      <c r="G125" s="86"/>
      <c r="H125" s="86"/>
      <c r="I125" s="86"/>
      <c r="J125" s="47">
        <f t="shared" si="53"/>
        <v>0</v>
      </c>
      <c r="K125" s="86"/>
      <c r="L125" s="86"/>
      <c r="M125" s="86"/>
      <c r="N125" s="86"/>
      <c r="O125" s="47">
        <f t="shared" si="54"/>
        <v>0</v>
      </c>
      <c r="P125" s="86"/>
      <c r="Q125" s="86"/>
      <c r="R125" s="86"/>
      <c r="S125" s="86"/>
      <c r="T125" s="47">
        <f t="shared" si="47"/>
        <v>0</v>
      </c>
      <c r="U125" s="86"/>
      <c r="V125" s="86"/>
      <c r="W125" s="47">
        <f t="shared" si="48"/>
        <v>0</v>
      </c>
      <c r="X125" s="86"/>
      <c r="Y125" s="86"/>
      <c r="Z125" s="47">
        <f t="shared" si="55"/>
        <v>0</v>
      </c>
      <c r="AA125" s="86"/>
      <c r="AB125" s="86"/>
      <c r="AC125" s="86"/>
      <c r="AD125" s="86"/>
      <c r="AE125" s="47">
        <f t="shared" si="49"/>
        <v>0</v>
      </c>
      <c r="AF125" s="86"/>
      <c r="AG125" s="86"/>
      <c r="AH125" s="47">
        <f t="shared" si="50"/>
        <v>0</v>
      </c>
      <c r="AI125" s="86"/>
      <c r="AJ125" s="86"/>
    </row>
    <row r="126" spans="1:36" ht="12.75">
      <c r="A126" s="5" t="s">
        <v>118</v>
      </c>
      <c r="B126" s="396" t="s">
        <v>39</v>
      </c>
      <c r="C126" s="208" t="s">
        <v>27</v>
      </c>
      <c r="D126" s="47">
        <f t="shared" si="51"/>
        <v>0</v>
      </c>
      <c r="E126" s="47">
        <f t="shared" si="52"/>
        <v>0</v>
      </c>
      <c r="F126" s="86"/>
      <c r="G126" s="86"/>
      <c r="H126" s="86"/>
      <c r="I126" s="86"/>
      <c r="J126" s="47">
        <f t="shared" si="53"/>
        <v>0</v>
      </c>
      <c r="K126" s="86"/>
      <c r="L126" s="86"/>
      <c r="M126" s="86"/>
      <c r="N126" s="86"/>
      <c r="O126" s="47">
        <f t="shared" si="54"/>
        <v>0</v>
      </c>
      <c r="P126" s="86"/>
      <c r="Q126" s="86"/>
      <c r="R126" s="86"/>
      <c r="S126" s="86"/>
      <c r="T126" s="47">
        <f t="shared" si="47"/>
        <v>0</v>
      </c>
      <c r="U126" s="86"/>
      <c r="V126" s="86"/>
      <c r="W126" s="47">
        <f t="shared" si="48"/>
        <v>0</v>
      </c>
      <c r="X126" s="86"/>
      <c r="Y126" s="86"/>
      <c r="Z126" s="47">
        <f t="shared" si="55"/>
        <v>0</v>
      </c>
      <c r="AA126" s="86"/>
      <c r="AB126" s="86"/>
      <c r="AC126" s="86"/>
      <c r="AD126" s="86"/>
      <c r="AE126" s="47">
        <f t="shared" si="49"/>
        <v>0</v>
      </c>
      <c r="AF126" s="86"/>
      <c r="AG126" s="86"/>
      <c r="AH126" s="47">
        <f t="shared" si="50"/>
        <v>0</v>
      </c>
      <c r="AI126" s="86"/>
      <c r="AJ126" s="86"/>
    </row>
    <row r="127" spans="1:36" ht="12.75">
      <c r="A127" s="5"/>
      <c r="B127" s="397"/>
      <c r="C127" s="208" t="s">
        <v>11</v>
      </c>
      <c r="D127" s="47">
        <f t="shared" si="51"/>
        <v>0</v>
      </c>
      <c r="E127" s="47">
        <f t="shared" si="52"/>
        <v>0</v>
      </c>
      <c r="F127" s="86"/>
      <c r="G127" s="86"/>
      <c r="H127" s="86"/>
      <c r="I127" s="86"/>
      <c r="J127" s="47">
        <f t="shared" si="53"/>
        <v>0</v>
      </c>
      <c r="K127" s="86"/>
      <c r="L127" s="86"/>
      <c r="M127" s="86"/>
      <c r="N127" s="86"/>
      <c r="O127" s="47">
        <f t="shared" si="54"/>
        <v>0</v>
      </c>
      <c r="P127" s="86"/>
      <c r="Q127" s="86"/>
      <c r="R127" s="86"/>
      <c r="S127" s="86"/>
      <c r="T127" s="47">
        <f t="shared" si="47"/>
        <v>0</v>
      </c>
      <c r="U127" s="86"/>
      <c r="V127" s="86"/>
      <c r="W127" s="47">
        <f t="shared" si="48"/>
        <v>0</v>
      </c>
      <c r="X127" s="86"/>
      <c r="Y127" s="86"/>
      <c r="Z127" s="47">
        <f t="shared" si="55"/>
        <v>0</v>
      </c>
      <c r="AA127" s="86"/>
      <c r="AB127" s="86"/>
      <c r="AC127" s="86"/>
      <c r="AD127" s="86"/>
      <c r="AE127" s="47">
        <f t="shared" si="49"/>
        <v>0</v>
      </c>
      <c r="AF127" s="86"/>
      <c r="AG127" s="86"/>
      <c r="AH127" s="47">
        <f t="shared" si="50"/>
        <v>0</v>
      </c>
      <c r="AI127" s="86"/>
      <c r="AJ127" s="86"/>
    </row>
    <row r="128" spans="1:36" ht="12.75">
      <c r="A128" s="5" t="s">
        <v>119</v>
      </c>
      <c r="B128" s="396" t="s">
        <v>41</v>
      </c>
      <c r="C128" s="208" t="s">
        <v>27</v>
      </c>
      <c r="D128" s="47">
        <f t="shared" si="51"/>
        <v>0</v>
      </c>
      <c r="E128" s="47">
        <f t="shared" si="52"/>
        <v>0</v>
      </c>
      <c r="F128" s="86"/>
      <c r="G128" s="86"/>
      <c r="H128" s="86"/>
      <c r="I128" s="86"/>
      <c r="J128" s="47">
        <f t="shared" si="53"/>
        <v>0</v>
      </c>
      <c r="K128" s="86"/>
      <c r="L128" s="86"/>
      <c r="M128" s="86"/>
      <c r="N128" s="86"/>
      <c r="O128" s="47">
        <f t="shared" si="54"/>
        <v>0</v>
      </c>
      <c r="P128" s="86"/>
      <c r="Q128" s="86"/>
      <c r="R128" s="86"/>
      <c r="S128" s="86"/>
      <c r="T128" s="47">
        <f t="shared" si="47"/>
        <v>0</v>
      </c>
      <c r="U128" s="86"/>
      <c r="V128" s="86"/>
      <c r="W128" s="47">
        <f t="shared" si="48"/>
        <v>0</v>
      </c>
      <c r="X128" s="86"/>
      <c r="Y128" s="86"/>
      <c r="Z128" s="47">
        <f t="shared" si="55"/>
        <v>0</v>
      </c>
      <c r="AA128" s="86"/>
      <c r="AB128" s="86"/>
      <c r="AC128" s="86"/>
      <c r="AD128" s="86"/>
      <c r="AE128" s="47">
        <f t="shared" si="49"/>
        <v>0</v>
      </c>
      <c r="AF128" s="86"/>
      <c r="AG128" s="86"/>
      <c r="AH128" s="47">
        <f t="shared" si="50"/>
        <v>0</v>
      </c>
      <c r="AI128" s="86"/>
      <c r="AJ128" s="86"/>
    </row>
    <row r="129" spans="1:36" ht="12.75">
      <c r="A129" s="5"/>
      <c r="B129" s="397"/>
      <c r="C129" s="208" t="s">
        <v>40</v>
      </c>
      <c r="D129" s="47">
        <f t="shared" si="51"/>
        <v>0</v>
      </c>
      <c r="E129" s="47">
        <f t="shared" si="52"/>
        <v>0</v>
      </c>
      <c r="F129" s="86"/>
      <c r="G129" s="86"/>
      <c r="H129" s="86"/>
      <c r="I129" s="86"/>
      <c r="J129" s="47">
        <f t="shared" si="53"/>
        <v>0</v>
      </c>
      <c r="K129" s="86"/>
      <c r="L129" s="86"/>
      <c r="M129" s="86"/>
      <c r="N129" s="86"/>
      <c r="O129" s="47">
        <f t="shared" si="54"/>
        <v>0</v>
      </c>
      <c r="P129" s="86"/>
      <c r="Q129" s="86"/>
      <c r="R129" s="86"/>
      <c r="S129" s="86"/>
      <c r="T129" s="47">
        <f t="shared" si="47"/>
        <v>0</v>
      </c>
      <c r="U129" s="86"/>
      <c r="V129" s="86"/>
      <c r="W129" s="47">
        <f t="shared" si="48"/>
        <v>0</v>
      </c>
      <c r="X129" s="86"/>
      <c r="Y129" s="86"/>
      <c r="Z129" s="47">
        <f t="shared" si="55"/>
        <v>0</v>
      </c>
      <c r="AA129" s="86"/>
      <c r="AB129" s="86"/>
      <c r="AC129" s="86"/>
      <c r="AD129" s="86"/>
      <c r="AE129" s="47">
        <f t="shared" si="49"/>
        <v>0</v>
      </c>
      <c r="AF129" s="86"/>
      <c r="AG129" s="86"/>
      <c r="AH129" s="47">
        <f t="shared" si="50"/>
        <v>0</v>
      </c>
      <c r="AI129" s="86"/>
      <c r="AJ129" s="86"/>
    </row>
    <row r="130" spans="1:36" ht="12.75">
      <c r="A130" s="5" t="s">
        <v>120</v>
      </c>
      <c r="B130" s="396" t="s">
        <v>229</v>
      </c>
      <c r="C130" s="208" t="s">
        <v>27</v>
      </c>
      <c r="D130" s="47">
        <f t="shared" si="51"/>
        <v>0</v>
      </c>
      <c r="E130" s="47">
        <f t="shared" si="52"/>
        <v>0</v>
      </c>
      <c r="F130" s="86"/>
      <c r="G130" s="86"/>
      <c r="H130" s="86"/>
      <c r="I130" s="86"/>
      <c r="J130" s="47">
        <f t="shared" si="53"/>
        <v>0</v>
      </c>
      <c r="K130" s="86"/>
      <c r="L130" s="86"/>
      <c r="M130" s="86"/>
      <c r="N130" s="86"/>
      <c r="O130" s="47">
        <f t="shared" si="54"/>
        <v>0</v>
      </c>
      <c r="P130" s="86"/>
      <c r="Q130" s="86"/>
      <c r="R130" s="86"/>
      <c r="S130" s="86"/>
      <c r="T130" s="47">
        <f t="shared" si="47"/>
        <v>0</v>
      </c>
      <c r="U130" s="86"/>
      <c r="V130" s="86"/>
      <c r="W130" s="47">
        <f t="shared" si="48"/>
        <v>0</v>
      </c>
      <c r="X130" s="86"/>
      <c r="Y130" s="86"/>
      <c r="Z130" s="47">
        <f t="shared" si="55"/>
        <v>0</v>
      </c>
      <c r="AA130" s="86"/>
      <c r="AB130" s="86"/>
      <c r="AC130" s="86"/>
      <c r="AD130" s="86"/>
      <c r="AE130" s="47">
        <f t="shared" si="49"/>
        <v>0</v>
      </c>
      <c r="AF130" s="86"/>
      <c r="AG130" s="86"/>
      <c r="AH130" s="47">
        <f t="shared" si="50"/>
        <v>0</v>
      </c>
      <c r="AI130" s="86"/>
      <c r="AJ130" s="86"/>
    </row>
    <row r="131" spans="1:36" ht="12.75">
      <c r="A131" s="5"/>
      <c r="B131" s="397"/>
      <c r="C131" s="208" t="s">
        <v>11</v>
      </c>
      <c r="D131" s="47">
        <f t="shared" si="51"/>
        <v>0</v>
      </c>
      <c r="E131" s="47">
        <f t="shared" si="52"/>
        <v>0</v>
      </c>
      <c r="F131" s="86"/>
      <c r="G131" s="86"/>
      <c r="H131" s="86"/>
      <c r="I131" s="86"/>
      <c r="J131" s="47">
        <f t="shared" si="53"/>
        <v>0</v>
      </c>
      <c r="K131" s="86"/>
      <c r="L131" s="86"/>
      <c r="M131" s="86"/>
      <c r="N131" s="86"/>
      <c r="O131" s="47">
        <f t="shared" si="54"/>
        <v>0</v>
      </c>
      <c r="P131" s="86"/>
      <c r="Q131" s="86"/>
      <c r="R131" s="86"/>
      <c r="S131" s="86"/>
      <c r="T131" s="47">
        <f t="shared" si="47"/>
        <v>0</v>
      </c>
      <c r="U131" s="86"/>
      <c r="V131" s="86"/>
      <c r="W131" s="47">
        <f t="shared" si="48"/>
        <v>0</v>
      </c>
      <c r="X131" s="86"/>
      <c r="Y131" s="86"/>
      <c r="Z131" s="47">
        <f t="shared" si="55"/>
        <v>0</v>
      </c>
      <c r="AA131" s="86"/>
      <c r="AB131" s="86"/>
      <c r="AC131" s="86"/>
      <c r="AD131" s="86"/>
      <c r="AE131" s="47">
        <f t="shared" si="49"/>
        <v>0</v>
      </c>
      <c r="AF131" s="86"/>
      <c r="AG131" s="86"/>
      <c r="AH131" s="47">
        <f t="shared" si="50"/>
        <v>0</v>
      </c>
      <c r="AI131" s="86"/>
      <c r="AJ131" s="86"/>
    </row>
    <row r="132" spans="1:36" ht="12.75">
      <c r="A132" s="5" t="s">
        <v>89</v>
      </c>
      <c r="B132" s="396" t="s">
        <v>86</v>
      </c>
      <c r="C132" s="208" t="s">
        <v>27</v>
      </c>
      <c r="D132" s="47">
        <f t="shared" si="51"/>
        <v>0</v>
      </c>
      <c r="E132" s="47">
        <f t="shared" si="52"/>
        <v>0</v>
      </c>
      <c r="F132" s="86"/>
      <c r="G132" s="86"/>
      <c r="H132" s="86"/>
      <c r="I132" s="86"/>
      <c r="J132" s="47">
        <f t="shared" si="53"/>
        <v>0</v>
      </c>
      <c r="K132" s="86"/>
      <c r="L132" s="86"/>
      <c r="M132" s="86"/>
      <c r="N132" s="86"/>
      <c r="O132" s="47">
        <f t="shared" si="54"/>
        <v>0</v>
      </c>
      <c r="P132" s="86"/>
      <c r="Q132" s="86"/>
      <c r="R132" s="86"/>
      <c r="S132" s="86"/>
      <c r="T132" s="47">
        <f t="shared" si="47"/>
        <v>0</v>
      </c>
      <c r="U132" s="86"/>
      <c r="V132" s="86"/>
      <c r="W132" s="47">
        <f t="shared" si="48"/>
        <v>0</v>
      </c>
      <c r="X132" s="86"/>
      <c r="Y132" s="86"/>
      <c r="Z132" s="47">
        <f t="shared" si="55"/>
        <v>0</v>
      </c>
      <c r="AA132" s="86"/>
      <c r="AB132" s="86"/>
      <c r="AC132" s="86"/>
      <c r="AD132" s="86"/>
      <c r="AE132" s="47">
        <f t="shared" si="49"/>
        <v>0</v>
      </c>
      <c r="AF132" s="86"/>
      <c r="AG132" s="86"/>
      <c r="AH132" s="47">
        <f t="shared" si="50"/>
        <v>0</v>
      </c>
      <c r="AI132" s="86"/>
      <c r="AJ132" s="86"/>
    </row>
    <row r="133" spans="1:36" ht="13.5" thickBot="1">
      <c r="A133" s="60"/>
      <c r="B133" s="398"/>
      <c r="C133" s="203" t="s">
        <v>11</v>
      </c>
      <c r="D133" s="73">
        <f t="shared" si="51"/>
        <v>0</v>
      </c>
      <c r="E133" s="73">
        <f t="shared" si="52"/>
        <v>0</v>
      </c>
      <c r="F133" s="88"/>
      <c r="G133" s="88"/>
      <c r="H133" s="88"/>
      <c r="I133" s="88"/>
      <c r="J133" s="73">
        <f t="shared" si="53"/>
        <v>0</v>
      </c>
      <c r="K133" s="88"/>
      <c r="L133" s="88"/>
      <c r="M133" s="88"/>
      <c r="N133" s="88"/>
      <c r="O133" s="73">
        <f t="shared" si="54"/>
        <v>0</v>
      </c>
      <c r="P133" s="88"/>
      <c r="Q133" s="88"/>
      <c r="R133" s="88"/>
      <c r="S133" s="88"/>
      <c r="T133" s="73">
        <f t="shared" si="47"/>
        <v>0</v>
      </c>
      <c r="U133" s="88"/>
      <c r="V133" s="88"/>
      <c r="W133" s="73">
        <f t="shared" si="48"/>
        <v>0</v>
      </c>
      <c r="X133" s="88"/>
      <c r="Y133" s="88"/>
      <c r="Z133" s="73">
        <f t="shared" si="55"/>
        <v>0</v>
      </c>
      <c r="AA133" s="88"/>
      <c r="AB133" s="88"/>
      <c r="AC133" s="88"/>
      <c r="AD133" s="88"/>
      <c r="AE133" s="73">
        <f t="shared" si="49"/>
        <v>0</v>
      </c>
      <c r="AF133" s="88"/>
      <c r="AG133" s="88"/>
      <c r="AH133" s="73">
        <f t="shared" si="50"/>
        <v>0</v>
      </c>
      <c r="AI133" s="88"/>
      <c r="AJ133" s="88"/>
    </row>
    <row r="134" spans="1:36" ht="12.75">
      <c r="A134" s="4" t="s">
        <v>36</v>
      </c>
      <c r="B134" s="217" t="s">
        <v>110</v>
      </c>
      <c r="C134" s="209" t="s">
        <v>11</v>
      </c>
      <c r="D134" s="47">
        <f t="shared" si="51"/>
        <v>0</v>
      </c>
      <c r="E134" s="47">
        <f t="shared" si="52"/>
        <v>0</v>
      </c>
      <c r="F134" s="86"/>
      <c r="G134" s="86"/>
      <c r="H134" s="86"/>
      <c r="I134" s="86"/>
      <c r="J134" s="47">
        <f t="shared" si="53"/>
        <v>0</v>
      </c>
      <c r="K134" s="86"/>
      <c r="L134" s="86"/>
      <c r="M134" s="86"/>
      <c r="N134" s="86"/>
      <c r="O134" s="47">
        <f t="shared" si="54"/>
        <v>0</v>
      </c>
      <c r="P134" s="86"/>
      <c r="Q134" s="86"/>
      <c r="R134" s="86"/>
      <c r="S134" s="86"/>
      <c r="T134" s="47">
        <f t="shared" si="47"/>
        <v>0</v>
      </c>
      <c r="U134" s="86"/>
      <c r="V134" s="86"/>
      <c r="W134" s="47">
        <f t="shared" si="48"/>
        <v>0</v>
      </c>
      <c r="X134" s="86"/>
      <c r="Y134" s="86"/>
      <c r="Z134" s="47">
        <f t="shared" si="55"/>
        <v>0</v>
      </c>
      <c r="AA134" s="86"/>
      <c r="AB134" s="86"/>
      <c r="AC134" s="86"/>
      <c r="AD134" s="86"/>
      <c r="AE134" s="47">
        <f t="shared" si="49"/>
        <v>0</v>
      </c>
      <c r="AF134" s="86"/>
      <c r="AG134" s="86"/>
      <c r="AH134" s="47">
        <f t="shared" si="50"/>
        <v>0</v>
      </c>
      <c r="AI134" s="86"/>
      <c r="AJ134" s="86"/>
    </row>
    <row r="135" spans="1:170" s="35" customFormat="1" ht="13.5" thickBot="1">
      <c r="A135" s="7" t="s">
        <v>114</v>
      </c>
      <c r="B135" s="218" t="s">
        <v>111</v>
      </c>
      <c r="C135" s="210" t="s">
        <v>11</v>
      </c>
      <c r="D135" s="73">
        <f t="shared" si="51"/>
        <v>0</v>
      </c>
      <c r="E135" s="73">
        <f t="shared" si="52"/>
        <v>0</v>
      </c>
      <c r="F135" s="88"/>
      <c r="G135" s="88"/>
      <c r="H135" s="88"/>
      <c r="I135" s="88"/>
      <c r="J135" s="73">
        <f t="shared" si="53"/>
        <v>0</v>
      </c>
      <c r="K135" s="88"/>
      <c r="L135" s="88"/>
      <c r="M135" s="88"/>
      <c r="N135" s="88"/>
      <c r="O135" s="73">
        <f t="shared" si="54"/>
        <v>0</v>
      </c>
      <c r="P135" s="88"/>
      <c r="Q135" s="88"/>
      <c r="R135" s="88"/>
      <c r="S135" s="88"/>
      <c r="T135" s="73">
        <f t="shared" si="47"/>
        <v>0</v>
      </c>
      <c r="U135" s="88"/>
      <c r="V135" s="88"/>
      <c r="W135" s="73">
        <f t="shared" si="48"/>
        <v>0</v>
      </c>
      <c r="X135" s="73"/>
      <c r="Y135" s="73"/>
      <c r="Z135" s="73">
        <f t="shared" si="55"/>
        <v>0</v>
      </c>
      <c r="AA135" s="88"/>
      <c r="AB135" s="88"/>
      <c r="AC135" s="88"/>
      <c r="AD135" s="88"/>
      <c r="AE135" s="73">
        <f t="shared" si="49"/>
        <v>0</v>
      </c>
      <c r="AF135" s="88"/>
      <c r="AG135" s="88"/>
      <c r="AH135" s="73">
        <f t="shared" si="50"/>
        <v>0</v>
      </c>
      <c r="AI135" s="88"/>
      <c r="AJ135" s="88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</row>
    <row r="136" spans="1:36" ht="12.75">
      <c r="A136" s="72" t="s">
        <v>38</v>
      </c>
      <c r="B136" s="219" t="s">
        <v>82</v>
      </c>
      <c r="C136" s="211" t="s">
        <v>27</v>
      </c>
      <c r="D136" s="84">
        <f>D138+D140+D142+D144+D146+D148+D150+D152</f>
        <v>0</v>
      </c>
      <c r="E136" s="84">
        <f aca="true" t="shared" si="56" ref="E136:AJ136">E138+E140+E142+E144+E146+E148+E150+E152</f>
        <v>0</v>
      </c>
      <c r="F136" s="84">
        <f t="shared" si="56"/>
        <v>0</v>
      </c>
      <c r="G136" s="84">
        <f t="shared" si="56"/>
        <v>0</v>
      </c>
      <c r="H136" s="84">
        <f t="shared" si="56"/>
        <v>0</v>
      </c>
      <c r="I136" s="84">
        <f t="shared" si="56"/>
        <v>0</v>
      </c>
      <c r="J136" s="84">
        <f t="shared" si="56"/>
        <v>0</v>
      </c>
      <c r="K136" s="84">
        <f t="shared" si="56"/>
        <v>0</v>
      </c>
      <c r="L136" s="84">
        <f t="shared" si="56"/>
        <v>0</v>
      </c>
      <c r="M136" s="84">
        <f t="shared" si="56"/>
        <v>0</v>
      </c>
      <c r="N136" s="84">
        <f t="shared" si="56"/>
        <v>0</v>
      </c>
      <c r="O136" s="84">
        <f t="shared" si="56"/>
        <v>0</v>
      </c>
      <c r="P136" s="84">
        <f t="shared" si="56"/>
        <v>0</v>
      </c>
      <c r="Q136" s="84">
        <f t="shared" si="56"/>
        <v>0</v>
      </c>
      <c r="R136" s="84">
        <f t="shared" si="56"/>
        <v>0</v>
      </c>
      <c r="S136" s="84">
        <f t="shared" si="56"/>
        <v>0</v>
      </c>
      <c r="T136" s="84">
        <f t="shared" si="56"/>
        <v>0</v>
      </c>
      <c r="U136" s="84">
        <f t="shared" si="56"/>
        <v>0</v>
      </c>
      <c r="V136" s="84">
        <f t="shared" si="56"/>
        <v>0</v>
      </c>
      <c r="W136" s="84">
        <f t="shared" si="56"/>
        <v>0</v>
      </c>
      <c r="X136" s="84">
        <f t="shared" si="56"/>
        <v>0</v>
      </c>
      <c r="Y136" s="84">
        <f t="shared" si="56"/>
        <v>0</v>
      </c>
      <c r="Z136" s="84">
        <f t="shared" si="56"/>
        <v>0</v>
      </c>
      <c r="AA136" s="84">
        <f t="shared" si="56"/>
        <v>0</v>
      </c>
      <c r="AB136" s="84">
        <f t="shared" si="56"/>
        <v>0</v>
      </c>
      <c r="AC136" s="84">
        <f t="shared" si="56"/>
        <v>0</v>
      </c>
      <c r="AD136" s="84">
        <f t="shared" si="56"/>
        <v>0</v>
      </c>
      <c r="AE136" s="84">
        <f t="shared" si="56"/>
        <v>0</v>
      </c>
      <c r="AF136" s="84">
        <f t="shared" si="56"/>
        <v>0</v>
      </c>
      <c r="AG136" s="84">
        <f t="shared" si="56"/>
        <v>0</v>
      </c>
      <c r="AH136" s="84">
        <f t="shared" si="56"/>
        <v>0</v>
      </c>
      <c r="AI136" s="84">
        <f t="shared" si="56"/>
        <v>0</v>
      </c>
      <c r="AJ136" s="84">
        <f t="shared" si="56"/>
        <v>0</v>
      </c>
    </row>
    <row r="137" spans="1:36" ht="12.75">
      <c r="A137" s="70"/>
      <c r="B137" s="220" t="s">
        <v>43</v>
      </c>
      <c r="C137" s="212" t="s">
        <v>11</v>
      </c>
      <c r="D137" s="84">
        <f>D139+D141+D143+D145+D147+D149+D151+D153</f>
        <v>0</v>
      </c>
      <c r="E137" s="84">
        <f aca="true" t="shared" si="57" ref="E137:AJ137">E139+E141+E143+E145+E147+E149+E151+E153</f>
        <v>0</v>
      </c>
      <c r="F137" s="84">
        <f t="shared" si="57"/>
        <v>0</v>
      </c>
      <c r="G137" s="84">
        <f t="shared" si="57"/>
        <v>0</v>
      </c>
      <c r="H137" s="84">
        <f t="shared" si="57"/>
        <v>0</v>
      </c>
      <c r="I137" s="84">
        <f t="shared" si="57"/>
        <v>0</v>
      </c>
      <c r="J137" s="84">
        <f t="shared" si="57"/>
        <v>0</v>
      </c>
      <c r="K137" s="84">
        <f t="shared" si="57"/>
        <v>0</v>
      </c>
      <c r="L137" s="84">
        <f t="shared" si="57"/>
        <v>0</v>
      </c>
      <c r="M137" s="84">
        <f t="shared" si="57"/>
        <v>0</v>
      </c>
      <c r="N137" s="84">
        <f t="shared" si="57"/>
        <v>0</v>
      </c>
      <c r="O137" s="84">
        <f t="shared" si="57"/>
        <v>0</v>
      </c>
      <c r="P137" s="84">
        <f t="shared" si="57"/>
        <v>0</v>
      </c>
      <c r="Q137" s="84">
        <f t="shared" si="57"/>
        <v>0</v>
      </c>
      <c r="R137" s="84">
        <f t="shared" si="57"/>
        <v>0</v>
      </c>
      <c r="S137" s="84">
        <f t="shared" si="57"/>
        <v>0</v>
      </c>
      <c r="T137" s="84">
        <f t="shared" si="57"/>
        <v>0</v>
      </c>
      <c r="U137" s="84">
        <f t="shared" si="57"/>
        <v>0</v>
      </c>
      <c r="V137" s="84">
        <f t="shared" si="57"/>
        <v>0</v>
      </c>
      <c r="W137" s="84">
        <f t="shared" si="57"/>
        <v>0</v>
      </c>
      <c r="X137" s="84">
        <f t="shared" si="57"/>
        <v>0</v>
      </c>
      <c r="Y137" s="84">
        <f t="shared" si="57"/>
        <v>0</v>
      </c>
      <c r="Z137" s="84">
        <f t="shared" si="57"/>
        <v>0</v>
      </c>
      <c r="AA137" s="84">
        <f t="shared" si="57"/>
        <v>0</v>
      </c>
      <c r="AB137" s="84">
        <f t="shared" si="57"/>
        <v>0</v>
      </c>
      <c r="AC137" s="84">
        <f t="shared" si="57"/>
        <v>0</v>
      </c>
      <c r="AD137" s="84">
        <f t="shared" si="57"/>
        <v>0</v>
      </c>
      <c r="AE137" s="84">
        <f t="shared" si="57"/>
        <v>0</v>
      </c>
      <c r="AF137" s="84">
        <f t="shared" si="57"/>
        <v>0</v>
      </c>
      <c r="AG137" s="84">
        <f t="shared" si="57"/>
        <v>0</v>
      </c>
      <c r="AH137" s="84">
        <f t="shared" si="57"/>
        <v>0</v>
      </c>
      <c r="AI137" s="84">
        <f t="shared" si="57"/>
        <v>0</v>
      </c>
      <c r="AJ137" s="84">
        <f t="shared" si="57"/>
        <v>0</v>
      </c>
    </row>
    <row r="138" spans="1:36" ht="12.75">
      <c r="A138" s="5" t="s">
        <v>121</v>
      </c>
      <c r="B138" s="396" t="s">
        <v>55</v>
      </c>
      <c r="C138" s="208" t="s">
        <v>27</v>
      </c>
      <c r="D138" s="47">
        <f t="shared" si="51"/>
        <v>0</v>
      </c>
      <c r="E138" s="47">
        <f t="shared" si="52"/>
        <v>0</v>
      </c>
      <c r="F138" s="86"/>
      <c r="G138" s="86"/>
      <c r="H138" s="86"/>
      <c r="I138" s="86"/>
      <c r="J138" s="47">
        <f t="shared" si="53"/>
        <v>0</v>
      </c>
      <c r="K138" s="86"/>
      <c r="L138" s="86"/>
      <c r="M138" s="86"/>
      <c r="N138" s="86"/>
      <c r="O138" s="47">
        <f t="shared" si="54"/>
        <v>0</v>
      </c>
      <c r="P138" s="86"/>
      <c r="Q138" s="86"/>
      <c r="R138" s="86"/>
      <c r="S138" s="86"/>
      <c r="T138" s="47">
        <f t="shared" si="47"/>
        <v>0</v>
      </c>
      <c r="U138" s="86"/>
      <c r="V138" s="86"/>
      <c r="W138" s="47">
        <f t="shared" si="48"/>
        <v>0</v>
      </c>
      <c r="X138" s="86"/>
      <c r="Y138" s="86"/>
      <c r="Z138" s="47">
        <f t="shared" si="55"/>
        <v>0</v>
      </c>
      <c r="AA138" s="86"/>
      <c r="AB138" s="86"/>
      <c r="AC138" s="86"/>
      <c r="AD138" s="86"/>
      <c r="AE138" s="47">
        <f t="shared" si="49"/>
        <v>0</v>
      </c>
      <c r="AF138" s="86"/>
      <c r="AG138" s="86"/>
      <c r="AH138" s="47">
        <f t="shared" si="50"/>
        <v>0</v>
      </c>
      <c r="AI138" s="86"/>
      <c r="AJ138" s="86"/>
    </row>
    <row r="139" spans="1:36" ht="12.75">
      <c r="A139" s="5"/>
      <c r="B139" s="397"/>
      <c r="C139" s="208" t="s">
        <v>11</v>
      </c>
      <c r="D139" s="47">
        <f t="shared" si="51"/>
        <v>0</v>
      </c>
      <c r="E139" s="47">
        <f t="shared" si="52"/>
        <v>0</v>
      </c>
      <c r="F139" s="86"/>
      <c r="G139" s="86"/>
      <c r="H139" s="86"/>
      <c r="I139" s="86"/>
      <c r="J139" s="47">
        <f t="shared" si="53"/>
        <v>0</v>
      </c>
      <c r="K139" s="86"/>
      <c r="L139" s="86"/>
      <c r="M139" s="86"/>
      <c r="N139" s="86"/>
      <c r="O139" s="47">
        <f t="shared" si="54"/>
        <v>0</v>
      </c>
      <c r="P139" s="86"/>
      <c r="Q139" s="86"/>
      <c r="R139" s="86"/>
      <c r="S139" s="86"/>
      <c r="T139" s="47">
        <f t="shared" si="47"/>
        <v>0</v>
      </c>
      <c r="U139" s="86"/>
      <c r="V139" s="86"/>
      <c r="W139" s="47">
        <f t="shared" si="48"/>
        <v>0</v>
      </c>
      <c r="X139" s="86"/>
      <c r="Y139" s="86"/>
      <c r="Z139" s="47">
        <f t="shared" si="55"/>
        <v>0</v>
      </c>
      <c r="AA139" s="86"/>
      <c r="AB139" s="86"/>
      <c r="AC139" s="86"/>
      <c r="AD139" s="86"/>
      <c r="AE139" s="47">
        <f t="shared" si="49"/>
        <v>0</v>
      </c>
      <c r="AF139" s="86"/>
      <c r="AG139" s="86"/>
      <c r="AH139" s="47">
        <f t="shared" si="50"/>
        <v>0</v>
      </c>
      <c r="AI139" s="86"/>
      <c r="AJ139" s="86"/>
    </row>
    <row r="140" spans="1:36" ht="12.75">
      <c r="A140" s="5" t="s">
        <v>122</v>
      </c>
      <c r="B140" s="396" t="s">
        <v>56</v>
      </c>
      <c r="C140" s="208" t="s">
        <v>27</v>
      </c>
      <c r="D140" s="47">
        <f t="shared" si="51"/>
        <v>0</v>
      </c>
      <c r="E140" s="47">
        <f t="shared" si="52"/>
        <v>0</v>
      </c>
      <c r="F140" s="86"/>
      <c r="G140" s="86"/>
      <c r="H140" s="86"/>
      <c r="I140" s="86"/>
      <c r="J140" s="47">
        <f t="shared" si="53"/>
        <v>0</v>
      </c>
      <c r="K140" s="86"/>
      <c r="L140" s="86"/>
      <c r="M140" s="86"/>
      <c r="N140" s="86"/>
      <c r="O140" s="47">
        <f t="shared" si="54"/>
        <v>0</v>
      </c>
      <c r="P140" s="86"/>
      <c r="Q140" s="86"/>
      <c r="R140" s="86"/>
      <c r="S140" s="86"/>
      <c r="T140" s="47">
        <f t="shared" si="47"/>
        <v>0</v>
      </c>
      <c r="U140" s="86"/>
      <c r="V140" s="86"/>
      <c r="W140" s="47">
        <f t="shared" si="48"/>
        <v>0</v>
      </c>
      <c r="X140" s="86"/>
      <c r="Y140" s="86"/>
      <c r="Z140" s="47">
        <f t="shared" si="55"/>
        <v>0</v>
      </c>
      <c r="AA140" s="86"/>
      <c r="AB140" s="86"/>
      <c r="AC140" s="86"/>
      <c r="AD140" s="86"/>
      <c r="AE140" s="47">
        <f t="shared" si="49"/>
        <v>0</v>
      </c>
      <c r="AF140" s="86"/>
      <c r="AG140" s="86"/>
      <c r="AH140" s="47">
        <f t="shared" si="50"/>
        <v>0</v>
      </c>
      <c r="AI140" s="86"/>
      <c r="AJ140" s="86"/>
    </row>
    <row r="141" spans="1:36" ht="12.75">
      <c r="A141" s="5"/>
      <c r="B141" s="397"/>
      <c r="C141" s="208" t="s">
        <v>11</v>
      </c>
      <c r="D141" s="47">
        <f t="shared" si="51"/>
        <v>0</v>
      </c>
      <c r="E141" s="47">
        <f t="shared" si="52"/>
        <v>0</v>
      </c>
      <c r="F141" s="86"/>
      <c r="G141" s="86"/>
      <c r="H141" s="86"/>
      <c r="I141" s="86"/>
      <c r="J141" s="47">
        <f t="shared" si="53"/>
        <v>0</v>
      </c>
      <c r="K141" s="86"/>
      <c r="L141" s="86"/>
      <c r="M141" s="86"/>
      <c r="N141" s="86"/>
      <c r="O141" s="47">
        <f t="shared" si="54"/>
        <v>0</v>
      </c>
      <c r="P141" s="86"/>
      <c r="Q141" s="86"/>
      <c r="R141" s="86"/>
      <c r="S141" s="86"/>
      <c r="T141" s="47">
        <f t="shared" si="47"/>
        <v>0</v>
      </c>
      <c r="U141" s="86"/>
      <c r="V141" s="86"/>
      <c r="W141" s="47">
        <f t="shared" si="48"/>
        <v>0</v>
      </c>
      <c r="X141" s="86"/>
      <c r="Y141" s="86"/>
      <c r="Z141" s="47">
        <f t="shared" si="55"/>
        <v>0</v>
      </c>
      <c r="AA141" s="86"/>
      <c r="AB141" s="86"/>
      <c r="AC141" s="86"/>
      <c r="AD141" s="86"/>
      <c r="AE141" s="47">
        <f t="shared" si="49"/>
        <v>0</v>
      </c>
      <c r="AF141" s="86"/>
      <c r="AG141" s="86"/>
      <c r="AH141" s="47">
        <f t="shared" si="50"/>
        <v>0</v>
      </c>
      <c r="AI141" s="86"/>
      <c r="AJ141" s="86"/>
    </row>
    <row r="142" spans="1:36" ht="12.75">
      <c r="A142" s="5" t="s">
        <v>123</v>
      </c>
      <c r="B142" s="396" t="s">
        <v>57</v>
      </c>
      <c r="C142" s="208" t="s">
        <v>27</v>
      </c>
      <c r="D142" s="47">
        <f t="shared" si="51"/>
        <v>0</v>
      </c>
      <c r="E142" s="47">
        <f t="shared" si="52"/>
        <v>0</v>
      </c>
      <c r="F142" s="86"/>
      <c r="G142" s="86"/>
      <c r="H142" s="86"/>
      <c r="I142" s="86"/>
      <c r="J142" s="47">
        <f t="shared" si="53"/>
        <v>0</v>
      </c>
      <c r="K142" s="86"/>
      <c r="L142" s="86"/>
      <c r="M142" s="86"/>
      <c r="N142" s="86"/>
      <c r="O142" s="47">
        <f t="shared" si="54"/>
        <v>0</v>
      </c>
      <c r="P142" s="86"/>
      <c r="Q142" s="86"/>
      <c r="R142" s="86"/>
      <c r="S142" s="86"/>
      <c r="T142" s="47">
        <f t="shared" si="47"/>
        <v>0</v>
      </c>
      <c r="U142" s="86"/>
      <c r="V142" s="86"/>
      <c r="W142" s="47">
        <f t="shared" si="48"/>
        <v>0</v>
      </c>
      <c r="X142" s="86"/>
      <c r="Y142" s="86"/>
      <c r="Z142" s="47">
        <f t="shared" si="55"/>
        <v>0</v>
      </c>
      <c r="AA142" s="86"/>
      <c r="AB142" s="86"/>
      <c r="AC142" s="86"/>
      <c r="AD142" s="86"/>
      <c r="AE142" s="47">
        <f t="shared" si="49"/>
        <v>0</v>
      </c>
      <c r="AF142" s="86"/>
      <c r="AG142" s="86"/>
      <c r="AH142" s="47">
        <f t="shared" si="50"/>
        <v>0</v>
      </c>
      <c r="AI142" s="86"/>
      <c r="AJ142" s="86"/>
    </row>
    <row r="143" spans="1:36" ht="12.75">
      <c r="A143" s="5"/>
      <c r="B143" s="397"/>
      <c r="C143" s="208" t="s">
        <v>11</v>
      </c>
      <c r="D143" s="47">
        <f t="shared" si="51"/>
        <v>0</v>
      </c>
      <c r="E143" s="47">
        <f t="shared" si="52"/>
        <v>0</v>
      </c>
      <c r="F143" s="86"/>
      <c r="G143" s="86"/>
      <c r="H143" s="86"/>
      <c r="I143" s="86"/>
      <c r="J143" s="47">
        <f t="shared" si="53"/>
        <v>0</v>
      </c>
      <c r="K143" s="86"/>
      <c r="L143" s="86"/>
      <c r="M143" s="86"/>
      <c r="N143" s="86"/>
      <c r="O143" s="47">
        <f t="shared" si="54"/>
        <v>0</v>
      </c>
      <c r="P143" s="86"/>
      <c r="Q143" s="86"/>
      <c r="R143" s="86"/>
      <c r="S143" s="86"/>
      <c r="T143" s="47">
        <f t="shared" si="47"/>
        <v>0</v>
      </c>
      <c r="U143" s="86"/>
      <c r="V143" s="86"/>
      <c r="W143" s="47">
        <f t="shared" si="48"/>
        <v>0</v>
      </c>
      <c r="X143" s="86"/>
      <c r="Y143" s="86"/>
      <c r="Z143" s="47">
        <f t="shared" si="55"/>
        <v>0</v>
      </c>
      <c r="AA143" s="86"/>
      <c r="AB143" s="86"/>
      <c r="AC143" s="86"/>
      <c r="AD143" s="86"/>
      <c r="AE143" s="47">
        <f t="shared" si="49"/>
        <v>0</v>
      </c>
      <c r="AF143" s="86"/>
      <c r="AG143" s="86"/>
      <c r="AH143" s="47">
        <f t="shared" si="50"/>
        <v>0</v>
      </c>
      <c r="AI143" s="86"/>
      <c r="AJ143" s="86"/>
    </row>
    <row r="144" spans="1:36" ht="12.75">
      <c r="A144" s="5" t="s">
        <v>124</v>
      </c>
      <c r="B144" s="396" t="s">
        <v>58</v>
      </c>
      <c r="C144" s="208" t="s">
        <v>27</v>
      </c>
      <c r="D144" s="47">
        <f t="shared" si="51"/>
        <v>0</v>
      </c>
      <c r="E144" s="47">
        <f t="shared" si="52"/>
        <v>0</v>
      </c>
      <c r="F144" s="86"/>
      <c r="G144" s="86"/>
      <c r="H144" s="86"/>
      <c r="I144" s="86"/>
      <c r="J144" s="47">
        <f t="shared" si="53"/>
        <v>0</v>
      </c>
      <c r="K144" s="86"/>
      <c r="L144" s="86"/>
      <c r="M144" s="86"/>
      <c r="N144" s="86"/>
      <c r="O144" s="47">
        <f t="shared" si="54"/>
        <v>0</v>
      </c>
      <c r="P144" s="86"/>
      <c r="Q144" s="86"/>
      <c r="R144" s="86"/>
      <c r="S144" s="86"/>
      <c r="T144" s="47">
        <f t="shared" si="47"/>
        <v>0</v>
      </c>
      <c r="U144" s="86"/>
      <c r="V144" s="86"/>
      <c r="W144" s="47">
        <f t="shared" si="48"/>
        <v>0</v>
      </c>
      <c r="X144" s="86"/>
      <c r="Y144" s="86"/>
      <c r="Z144" s="47">
        <f t="shared" si="55"/>
        <v>0</v>
      </c>
      <c r="AA144" s="86"/>
      <c r="AB144" s="86"/>
      <c r="AC144" s="86"/>
      <c r="AD144" s="86"/>
      <c r="AE144" s="47">
        <f t="shared" si="49"/>
        <v>0</v>
      </c>
      <c r="AF144" s="86"/>
      <c r="AG144" s="86"/>
      <c r="AH144" s="47">
        <f t="shared" si="50"/>
        <v>0</v>
      </c>
      <c r="AI144" s="86"/>
      <c r="AJ144" s="86"/>
    </row>
    <row r="145" spans="1:36" ht="12.75">
      <c r="A145" s="5"/>
      <c r="B145" s="397"/>
      <c r="C145" s="208" t="s">
        <v>11</v>
      </c>
      <c r="D145" s="47">
        <f t="shared" si="51"/>
        <v>0</v>
      </c>
      <c r="E145" s="47">
        <f t="shared" si="52"/>
        <v>0</v>
      </c>
      <c r="F145" s="86"/>
      <c r="G145" s="86"/>
      <c r="H145" s="86"/>
      <c r="I145" s="86"/>
      <c r="J145" s="47">
        <f t="shared" si="53"/>
        <v>0</v>
      </c>
      <c r="K145" s="86"/>
      <c r="L145" s="86"/>
      <c r="M145" s="86"/>
      <c r="N145" s="86"/>
      <c r="O145" s="47">
        <f t="shared" si="54"/>
        <v>0</v>
      </c>
      <c r="P145" s="86"/>
      <c r="Q145" s="86"/>
      <c r="R145" s="86"/>
      <c r="S145" s="86"/>
      <c r="T145" s="47">
        <f t="shared" si="47"/>
        <v>0</v>
      </c>
      <c r="U145" s="86"/>
      <c r="V145" s="86"/>
      <c r="W145" s="47">
        <f t="shared" si="48"/>
        <v>0</v>
      </c>
      <c r="X145" s="86"/>
      <c r="Y145" s="86"/>
      <c r="Z145" s="47">
        <f t="shared" si="55"/>
        <v>0</v>
      </c>
      <c r="AA145" s="86"/>
      <c r="AB145" s="86"/>
      <c r="AC145" s="86"/>
      <c r="AD145" s="86"/>
      <c r="AE145" s="47">
        <f t="shared" si="49"/>
        <v>0</v>
      </c>
      <c r="AF145" s="86"/>
      <c r="AG145" s="86"/>
      <c r="AH145" s="47">
        <f t="shared" si="50"/>
        <v>0</v>
      </c>
      <c r="AI145" s="86"/>
      <c r="AJ145" s="86"/>
    </row>
    <row r="146" spans="1:36" ht="12.75">
      <c r="A146" s="5" t="s">
        <v>125</v>
      </c>
      <c r="B146" s="396" t="s">
        <v>59</v>
      </c>
      <c r="C146" s="208" t="s">
        <v>27</v>
      </c>
      <c r="D146" s="47">
        <f t="shared" si="51"/>
        <v>0</v>
      </c>
      <c r="E146" s="47">
        <f t="shared" si="52"/>
        <v>0</v>
      </c>
      <c r="F146" s="86"/>
      <c r="G146" s="86"/>
      <c r="H146" s="86"/>
      <c r="I146" s="86"/>
      <c r="J146" s="47">
        <f t="shared" si="53"/>
        <v>0</v>
      </c>
      <c r="K146" s="86"/>
      <c r="L146" s="86"/>
      <c r="M146" s="86"/>
      <c r="N146" s="86"/>
      <c r="O146" s="47">
        <f t="shared" si="54"/>
        <v>0</v>
      </c>
      <c r="P146" s="86"/>
      <c r="Q146" s="86"/>
      <c r="R146" s="86"/>
      <c r="S146" s="86"/>
      <c r="T146" s="47">
        <f t="shared" si="47"/>
        <v>0</v>
      </c>
      <c r="U146" s="86"/>
      <c r="V146" s="86"/>
      <c r="W146" s="47">
        <f t="shared" si="48"/>
        <v>0</v>
      </c>
      <c r="X146" s="86"/>
      <c r="Y146" s="86"/>
      <c r="Z146" s="47">
        <f t="shared" si="55"/>
        <v>0</v>
      </c>
      <c r="AA146" s="86"/>
      <c r="AB146" s="86"/>
      <c r="AC146" s="86"/>
      <c r="AD146" s="86"/>
      <c r="AE146" s="47">
        <f t="shared" si="49"/>
        <v>0</v>
      </c>
      <c r="AF146" s="86"/>
      <c r="AG146" s="86"/>
      <c r="AH146" s="47">
        <f t="shared" si="50"/>
        <v>0</v>
      </c>
      <c r="AI146" s="86"/>
      <c r="AJ146" s="86"/>
    </row>
    <row r="147" spans="1:36" ht="12.75">
      <c r="A147" s="5"/>
      <c r="B147" s="397"/>
      <c r="C147" s="208" t="s">
        <v>11</v>
      </c>
      <c r="D147" s="47">
        <f t="shared" si="51"/>
        <v>0</v>
      </c>
      <c r="E147" s="47">
        <f t="shared" si="52"/>
        <v>0</v>
      </c>
      <c r="F147" s="86"/>
      <c r="G147" s="86"/>
      <c r="H147" s="86"/>
      <c r="I147" s="86"/>
      <c r="J147" s="47">
        <f t="shared" si="53"/>
        <v>0</v>
      </c>
      <c r="K147" s="86"/>
      <c r="L147" s="86"/>
      <c r="M147" s="86"/>
      <c r="N147" s="86"/>
      <c r="O147" s="47">
        <f t="shared" si="54"/>
        <v>0</v>
      </c>
      <c r="P147" s="86"/>
      <c r="Q147" s="86"/>
      <c r="R147" s="86"/>
      <c r="S147" s="86"/>
      <c r="T147" s="47">
        <f t="shared" si="47"/>
        <v>0</v>
      </c>
      <c r="U147" s="86"/>
      <c r="V147" s="86"/>
      <c r="W147" s="47">
        <f t="shared" si="48"/>
        <v>0</v>
      </c>
      <c r="X147" s="86"/>
      <c r="Y147" s="86"/>
      <c r="Z147" s="47">
        <f t="shared" si="55"/>
        <v>0</v>
      </c>
      <c r="AA147" s="86"/>
      <c r="AB147" s="86"/>
      <c r="AC147" s="86"/>
      <c r="AD147" s="86"/>
      <c r="AE147" s="47">
        <f t="shared" si="49"/>
        <v>0</v>
      </c>
      <c r="AF147" s="86"/>
      <c r="AG147" s="86"/>
      <c r="AH147" s="47">
        <f t="shared" si="50"/>
        <v>0</v>
      </c>
      <c r="AI147" s="86"/>
      <c r="AJ147" s="86"/>
    </row>
    <row r="148" spans="1:36" ht="12.75">
      <c r="A148" s="5" t="s">
        <v>126</v>
      </c>
      <c r="B148" s="396" t="s">
        <v>75</v>
      </c>
      <c r="C148" s="208" t="s">
        <v>27</v>
      </c>
      <c r="D148" s="47">
        <f t="shared" si="51"/>
        <v>0</v>
      </c>
      <c r="E148" s="47">
        <f t="shared" si="52"/>
        <v>0</v>
      </c>
      <c r="F148" s="86"/>
      <c r="G148" s="86"/>
      <c r="H148" s="86"/>
      <c r="I148" s="86"/>
      <c r="J148" s="47">
        <f t="shared" si="53"/>
        <v>0</v>
      </c>
      <c r="K148" s="86"/>
      <c r="L148" s="86"/>
      <c r="M148" s="86"/>
      <c r="N148" s="86"/>
      <c r="O148" s="47">
        <f t="shared" si="54"/>
        <v>0</v>
      </c>
      <c r="P148" s="86"/>
      <c r="Q148" s="86"/>
      <c r="R148" s="86"/>
      <c r="S148" s="86"/>
      <c r="T148" s="47">
        <f t="shared" si="47"/>
        <v>0</v>
      </c>
      <c r="U148" s="86"/>
      <c r="V148" s="86"/>
      <c r="W148" s="47">
        <f t="shared" si="48"/>
        <v>0</v>
      </c>
      <c r="X148" s="86"/>
      <c r="Y148" s="86"/>
      <c r="Z148" s="47">
        <f t="shared" si="55"/>
        <v>0</v>
      </c>
      <c r="AA148" s="86"/>
      <c r="AB148" s="86"/>
      <c r="AC148" s="86"/>
      <c r="AD148" s="86"/>
      <c r="AE148" s="47">
        <f t="shared" si="49"/>
        <v>0</v>
      </c>
      <c r="AF148" s="86"/>
      <c r="AG148" s="86"/>
      <c r="AH148" s="47">
        <f t="shared" si="50"/>
        <v>0</v>
      </c>
      <c r="AI148" s="86"/>
      <c r="AJ148" s="86"/>
    </row>
    <row r="149" spans="1:36" ht="12.75">
      <c r="A149" s="5"/>
      <c r="B149" s="397"/>
      <c r="C149" s="208" t="s">
        <v>11</v>
      </c>
      <c r="D149" s="47">
        <f t="shared" si="51"/>
        <v>0</v>
      </c>
      <c r="E149" s="47">
        <f t="shared" si="52"/>
        <v>0</v>
      </c>
      <c r="F149" s="86"/>
      <c r="G149" s="86"/>
      <c r="H149" s="86"/>
      <c r="I149" s="86"/>
      <c r="J149" s="47">
        <f t="shared" si="53"/>
        <v>0</v>
      </c>
      <c r="K149" s="86"/>
      <c r="L149" s="86"/>
      <c r="M149" s="86"/>
      <c r="N149" s="86"/>
      <c r="O149" s="47">
        <f t="shared" si="54"/>
        <v>0</v>
      </c>
      <c r="P149" s="86"/>
      <c r="Q149" s="86"/>
      <c r="R149" s="86"/>
      <c r="S149" s="86"/>
      <c r="T149" s="47">
        <f t="shared" si="47"/>
        <v>0</v>
      </c>
      <c r="U149" s="86"/>
      <c r="V149" s="86"/>
      <c r="W149" s="47">
        <f t="shared" si="48"/>
        <v>0</v>
      </c>
      <c r="X149" s="86"/>
      <c r="Y149" s="86"/>
      <c r="Z149" s="47">
        <f t="shared" si="55"/>
        <v>0</v>
      </c>
      <c r="AA149" s="86"/>
      <c r="AB149" s="86"/>
      <c r="AC149" s="86"/>
      <c r="AD149" s="86"/>
      <c r="AE149" s="47">
        <f t="shared" si="49"/>
        <v>0</v>
      </c>
      <c r="AF149" s="86"/>
      <c r="AG149" s="86"/>
      <c r="AH149" s="47">
        <f t="shared" si="50"/>
        <v>0</v>
      </c>
      <c r="AI149" s="86"/>
      <c r="AJ149" s="86"/>
    </row>
    <row r="150" spans="1:36" ht="12.75">
      <c r="A150" s="5" t="s">
        <v>127</v>
      </c>
      <c r="B150" s="396" t="s">
        <v>76</v>
      </c>
      <c r="C150" s="208" t="s">
        <v>27</v>
      </c>
      <c r="D150" s="47">
        <f t="shared" si="51"/>
        <v>0</v>
      </c>
      <c r="E150" s="47">
        <f t="shared" si="52"/>
        <v>0</v>
      </c>
      <c r="F150" s="86"/>
      <c r="G150" s="86"/>
      <c r="H150" s="86"/>
      <c r="I150" s="86"/>
      <c r="J150" s="47">
        <f t="shared" si="53"/>
        <v>0</v>
      </c>
      <c r="K150" s="86"/>
      <c r="L150" s="86"/>
      <c r="M150" s="86"/>
      <c r="N150" s="86"/>
      <c r="O150" s="47">
        <f t="shared" si="54"/>
        <v>0</v>
      </c>
      <c r="P150" s="86"/>
      <c r="Q150" s="86"/>
      <c r="R150" s="86"/>
      <c r="S150" s="86"/>
      <c r="T150" s="47">
        <f t="shared" si="47"/>
        <v>0</v>
      </c>
      <c r="U150" s="86"/>
      <c r="V150" s="86"/>
      <c r="W150" s="47">
        <f t="shared" si="48"/>
        <v>0</v>
      </c>
      <c r="X150" s="86"/>
      <c r="Y150" s="86"/>
      <c r="Z150" s="47">
        <f t="shared" si="55"/>
        <v>0</v>
      </c>
      <c r="AA150" s="86"/>
      <c r="AB150" s="86"/>
      <c r="AC150" s="86"/>
      <c r="AD150" s="86"/>
      <c r="AE150" s="47">
        <f t="shared" si="49"/>
        <v>0</v>
      </c>
      <c r="AF150" s="86"/>
      <c r="AG150" s="86"/>
      <c r="AH150" s="47">
        <f t="shared" si="50"/>
        <v>0</v>
      </c>
      <c r="AI150" s="86"/>
      <c r="AJ150" s="86"/>
    </row>
    <row r="151" spans="1:36" ht="12.75">
      <c r="A151" s="5"/>
      <c r="B151" s="397"/>
      <c r="C151" s="208" t="s">
        <v>11</v>
      </c>
      <c r="D151" s="47">
        <f t="shared" si="51"/>
        <v>0</v>
      </c>
      <c r="E151" s="47">
        <f t="shared" si="52"/>
        <v>0</v>
      </c>
      <c r="F151" s="86"/>
      <c r="G151" s="86"/>
      <c r="H151" s="86"/>
      <c r="I151" s="86"/>
      <c r="J151" s="47">
        <f t="shared" si="53"/>
        <v>0</v>
      </c>
      <c r="K151" s="86"/>
      <c r="L151" s="86"/>
      <c r="M151" s="86"/>
      <c r="N151" s="86"/>
      <c r="O151" s="47">
        <f t="shared" si="54"/>
        <v>0</v>
      </c>
      <c r="P151" s="86"/>
      <c r="Q151" s="86"/>
      <c r="R151" s="86"/>
      <c r="S151" s="86"/>
      <c r="T151" s="47">
        <f t="shared" si="47"/>
        <v>0</v>
      </c>
      <c r="U151" s="86"/>
      <c r="V151" s="86"/>
      <c r="W151" s="47">
        <f t="shared" si="48"/>
        <v>0</v>
      </c>
      <c r="X151" s="86"/>
      <c r="Y151" s="86"/>
      <c r="Z151" s="47">
        <f t="shared" si="55"/>
        <v>0</v>
      </c>
      <c r="AA151" s="86"/>
      <c r="AB151" s="86"/>
      <c r="AC151" s="86"/>
      <c r="AD151" s="86"/>
      <c r="AE151" s="47">
        <f t="shared" si="49"/>
        <v>0</v>
      </c>
      <c r="AF151" s="86"/>
      <c r="AG151" s="86"/>
      <c r="AH151" s="47">
        <f t="shared" si="50"/>
        <v>0</v>
      </c>
      <c r="AI151" s="86"/>
      <c r="AJ151" s="86"/>
    </row>
    <row r="152" spans="1:36" ht="12.75">
      <c r="A152" s="5" t="s">
        <v>128</v>
      </c>
      <c r="B152" s="396" t="s">
        <v>70</v>
      </c>
      <c r="C152" s="208" t="s">
        <v>27</v>
      </c>
      <c r="D152" s="47">
        <f t="shared" si="51"/>
        <v>0</v>
      </c>
      <c r="E152" s="47">
        <f t="shared" si="52"/>
        <v>0</v>
      </c>
      <c r="F152" s="86"/>
      <c r="G152" s="86"/>
      <c r="H152" s="86"/>
      <c r="I152" s="86"/>
      <c r="J152" s="47">
        <f t="shared" si="53"/>
        <v>0</v>
      </c>
      <c r="K152" s="86"/>
      <c r="L152" s="86"/>
      <c r="M152" s="86"/>
      <c r="N152" s="86"/>
      <c r="O152" s="47">
        <f t="shared" si="54"/>
        <v>0</v>
      </c>
      <c r="P152" s="86"/>
      <c r="Q152" s="86"/>
      <c r="R152" s="86"/>
      <c r="S152" s="86"/>
      <c r="T152" s="47">
        <f t="shared" si="47"/>
        <v>0</v>
      </c>
      <c r="U152" s="86"/>
      <c r="V152" s="86"/>
      <c r="W152" s="47">
        <f t="shared" si="48"/>
        <v>0</v>
      </c>
      <c r="X152" s="86"/>
      <c r="Y152" s="86"/>
      <c r="Z152" s="47">
        <f t="shared" si="55"/>
        <v>0</v>
      </c>
      <c r="AA152" s="86"/>
      <c r="AB152" s="86"/>
      <c r="AC152" s="86"/>
      <c r="AD152" s="86"/>
      <c r="AE152" s="47">
        <f t="shared" si="49"/>
        <v>0</v>
      </c>
      <c r="AF152" s="86"/>
      <c r="AG152" s="86"/>
      <c r="AH152" s="47">
        <f t="shared" si="50"/>
        <v>0</v>
      </c>
      <c r="AI152" s="86"/>
      <c r="AJ152" s="86"/>
    </row>
    <row r="153" spans="1:36" ht="13.5" thickBot="1">
      <c r="A153" s="60"/>
      <c r="B153" s="398"/>
      <c r="C153" s="190" t="s">
        <v>11</v>
      </c>
      <c r="D153" s="49">
        <f t="shared" si="51"/>
        <v>0</v>
      </c>
      <c r="E153" s="49">
        <f t="shared" si="52"/>
        <v>0</v>
      </c>
      <c r="F153" s="87"/>
      <c r="G153" s="87"/>
      <c r="H153" s="87"/>
      <c r="I153" s="87"/>
      <c r="J153" s="49">
        <f t="shared" si="53"/>
        <v>0</v>
      </c>
      <c r="K153" s="87"/>
      <c r="L153" s="87"/>
      <c r="M153" s="87"/>
      <c r="N153" s="87"/>
      <c r="O153" s="49">
        <f t="shared" si="54"/>
        <v>0</v>
      </c>
      <c r="P153" s="87"/>
      <c r="Q153" s="87"/>
      <c r="R153" s="87"/>
      <c r="S153" s="87"/>
      <c r="T153" s="49">
        <f t="shared" si="47"/>
        <v>0</v>
      </c>
      <c r="U153" s="87"/>
      <c r="V153" s="87"/>
      <c r="W153" s="49">
        <f t="shared" si="48"/>
        <v>0</v>
      </c>
      <c r="X153" s="87"/>
      <c r="Y153" s="87"/>
      <c r="Z153" s="49">
        <f t="shared" si="55"/>
        <v>0</v>
      </c>
      <c r="AA153" s="87"/>
      <c r="AB153" s="87"/>
      <c r="AC153" s="87"/>
      <c r="AD153" s="87"/>
      <c r="AE153" s="49">
        <f t="shared" si="49"/>
        <v>0</v>
      </c>
      <c r="AF153" s="87"/>
      <c r="AG153" s="87"/>
      <c r="AH153" s="49">
        <f t="shared" si="50"/>
        <v>0</v>
      </c>
      <c r="AI153" s="87"/>
      <c r="AJ153" s="87"/>
    </row>
    <row r="154" spans="1:36" ht="12.75">
      <c r="A154" s="4" t="s">
        <v>131</v>
      </c>
      <c r="B154" s="399" t="s">
        <v>178</v>
      </c>
      <c r="C154" s="213" t="s">
        <v>27</v>
      </c>
      <c r="D154" s="47">
        <f t="shared" si="51"/>
        <v>0</v>
      </c>
      <c r="E154" s="47">
        <f t="shared" si="52"/>
        <v>0</v>
      </c>
      <c r="F154" s="86"/>
      <c r="G154" s="86"/>
      <c r="H154" s="86"/>
      <c r="I154" s="86"/>
      <c r="J154" s="47">
        <f t="shared" si="53"/>
        <v>0</v>
      </c>
      <c r="K154" s="86"/>
      <c r="L154" s="86"/>
      <c r="M154" s="86"/>
      <c r="N154" s="86"/>
      <c r="O154" s="47">
        <f t="shared" si="54"/>
        <v>0</v>
      </c>
      <c r="P154" s="86"/>
      <c r="Q154" s="86"/>
      <c r="R154" s="86"/>
      <c r="S154" s="86"/>
      <c r="T154" s="47">
        <f t="shared" si="47"/>
        <v>0</v>
      </c>
      <c r="U154" s="86"/>
      <c r="V154" s="86"/>
      <c r="W154" s="47">
        <f t="shared" si="48"/>
        <v>0</v>
      </c>
      <c r="X154" s="86"/>
      <c r="Y154" s="86"/>
      <c r="Z154" s="47">
        <f t="shared" si="55"/>
        <v>0</v>
      </c>
      <c r="AA154" s="86"/>
      <c r="AB154" s="86"/>
      <c r="AC154" s="86"/>
      <c r="AD154" s="86"/>
      <c r="AE154" s="47">
        <f t="shared" si="49"/>
        <v>0</v>
      </c>
      <c r="AF154" s="86"/>
      <c r="AG154" s="86"/>
      <c r="AH154" s="47">
        <f t="shared" si="50"/>
        <v>0</v>
      </c>
      <c r="AI154" s="86"/>
      <c r="AJ154" s="86"/>
    </row>
    <row r="155" spans="1:36" ht="13.5" thickBot="1">
      <c r="A155" s="7"/>
      <c r="B155" s="398"/>
      <c r="C155" s="214" t="s">
        <v>37</v>
      </c>
      <c r="D155" s="73">
        <f t="shared" si="51"/>
        <v>0</v>
      </c>
      <c r="E155" s="73">
        <f t="shared" si="52"/>
        <v>0</v>
      </c>
      <c r="F155" s="88"/>
      <c r="G155" s="88"/>
      <c r="H155" s="88"/>
      <c r="I155" s="88"/>
      <c r="J155" s="73">
        <f t="shared" si="53"/>
        <v>0</v>
      </c>
      <c r="K155" s="88"/>
      <c r="L155" s="88"/>
      <c r="M155" s="88"/>
      <c r="N155" s="88"/>
      <c r="O155" s="73">
        <f t="shared" si="54"/>
        <v>0</v>
      </c>
      <c r="P155" s="88"/>
      <c r="Q155" s="88"/>
      <c r="R155" s="88"/>
      <c r="S155" s="88"/>
      <c r="T155" s="73">
        <f t="shared" si="47"/>
        <v>0</v>
      </c>
      <c r="U155" s="88"/>
      <c r="V155" s="88"/>
      <c r="W155" s="73">
        <f t="shared" si="48"/>
        <v>0</v>
      </c>
      <c r="X155" s="88"/>
      <c r="Y155" s="88"/>
      <c r="Z155" s="73">
        <f t="shared" si="55"/>
        <v>0</v>
      </c>
      <c r="AA155" s="88"/>
      <c r="AB155" s="88"/>
      <c r="AC155" s="88"/>
      <c r="AD155" s="88"/>
      <c r="AE155" s="73">
        <f t="shared" si="49"/>
        <v>0</v>
      </c>
      <c r="AF155" s="88"/>
      <c r="AG155" s="88"/>
      <c r="AH155" s="73">
        <f t="shared" si="50"/>
        <v>0</v>
      </c>
      <c r="AI155" s="88"/>
      <c r="AJ155" s="88"/>
    </row>
    <row r="156" spans="1:36" ht="12.75">
      <c r="A156" s="12" t="s">
        <v>179</v>
      </c>
      <c r="B156" s="399" t="s">
        <v>180</v>
      </c>
      <c r="C156" s="215" t="s">
        <v>27</v>
      </c>
      <c r="D156" s="47">
        <f t="shared" si="51"/>
        <v>0</v>
      </c>
      <c r="E156" s="47">
        <f t="shared" si="52"/>
        <v>0</v>
      </c>
      <c r="F156" s="86"/>
      <c r="G156" s="86"/>
      <c r="H156" s="86"/>
      <c r="I156" s="86"/>
      <c r="J156" s="47">
        <f t="shared" si="53"/>
        <v>0</v>
      </c>
      <c r="K156" s="86"/>
      <c r="L156" s="86"/>
      <c r="M156" s="86"/>
      <c r="N156" s="86"/>
      <c r="O156" s="47">
        <f t="shared" si="54"/>
        <v>0</v>
      </c>
      <c r="P156" s="86"/>
      <c r="Q156" s="86"/>
      <c r="R156" s="86"/>
      <c r="S156" s="86"/>
      <c r="T156" s="47">
        <f t="shared" si="47"/>
        <v>0</v>
      </c>
      <c r="U156" s="86"/>
      <c r="V156" s="86"/>
      <c r="W156" s="47">
        <f t="shared" si="48"/>
        <v>0</v>
      </c>
      <c r="X156" s="86"/>
      <c r="Y156" s="86"/>
      <c r="Z156" s="47">
        <f t="shared" si="55"/>
        <v>0</v>
      </c>
      <c r="AA156" s="86"/>
      <c r="AB156" s="86"/>
      <c r="AC156" s="86"/>
      <c r="AD156" s="86"/>
      <c r="AE156" s="47">
        <f t="shared" si="49"/>
        <v>0</v>
      </c>
      <c r="AF156" s="86"/>
      <c r="AG156" s="86"/>
      <c r="AH156" s="47">
        <f t="shared" si="50"/>
        <v>0</v>
      </c>
      <c r="AI156" s="86"/>
      <c r="AJ156" s="86"/>
    </row>
    <row r="157" spans="1:36" ht="13.5" thickBot="1">
      <c r="A157" s="78"/>
      <c r="B157" s="398"/>
      <c r="C157" s="216" t="s">
        <v>37</v>
      </c>
      <c r="D157" s="73">
        <f t="shared" si="51"/>
        <v>0</v>
      </c>
      <c r="E157" s="73">
        <f t="shared" si="52"/>
        <v>0</v>
      </c>
      <c r="F157" s="88"/>
      <c r="G157" s="88"/>
      <c r="H157" s="88"/>
      <c r="I157" s="88"/>
      <c r="J157" s="73">
        <f t="shared" si="53"/>
        <v>0</v>
      </c>
      <c r="K157" s="88"/>
      <c r="L157" s="88"/>
      <c r="M157" s="88"/>
      <c r="N157" s="88"/>
      <c r="O157" s="73">
        <f t="shared" si="54"/>
        <v>0</v>
      </c>
      <c r="P157" s="88"/>
      <c r="Q157" s="88"/>
      <c r="R157" s="88"/>
      <c r="S157" s="88"/>
      <c r="T157" s="73">
        <f t="shared" si="47"/>
        <v>0</v>
      </c>
      <c r="U157" s="88"/>
      <c r="V157" s="88"/>
      <c r="W157" s="73">
        <f t="shared" si="48"/>
        <v>0</v>
      </c>
      <c r="X157" s="88"/>
      <c r="Y157" s="88"/>
      <c r="Z157" s="73">
        <f t="shared" si="55"/>
        <v>0</v>
      </c>
      <c r="AA157" s="88"/>
      <c r="AB157" s="88"/>
      <c r="AC157" s="88"/>
      <c r="AD157" s="88"/>
      <c r="AE157" s="73">
        <f t="shared" si="49"/>
        <v>0</v>
      </c>
      <c r="AF157" s="88"/>
      <c r="AG157" s="88"/>
      <c r="AH157" s="73">
        <f t="shared" si="50"/>
        <v>0</v>
      </c>
      <c r="AI157" s="88"/>
      <c r="AJ157" s="88"/>
    </row>
    <row r="158" spans="1:36" ht="12.75">
      <c r="A158" s="12" t="s">
        <v>148</v>
      </c>
      <c r="B158" s="399" t="s">
        <v>149</v>
      </c>
      <c r="C158" s="215" t="s">
        <v>27</v>
      </c>
      <c r="D158" s="47">
        <f t="shared" si="51"/>
        <v>0</v>
      </c>
      <c r="E158" s="47">
        <f t="shared" si="52"/>
        <v>0</v>
      </c>
      <c r="F158" s="86"/>
      <c r="G158" s="86"/>
      <c r="H158" s="86"/>
      <c r="I158" s="86"/>
      <c r="J158" s="47">
        <f t="shared" si="53"/>
        <v>0</v>
      </c>
      <c r="K158" s="86"/>
      <c r="L158" s="86"/>
      <c r="M158" s="86"/>
      <c r="N158" s="86"/>
      <c r="O158" s="47">
        <f t="shared" si="54"/>
        <v>0</v>
      </c>
      <c r="P158" s="86"/>
      <c r="Q158" s="86"/>
      <c r="R158" s="86"/>
      <c r="S158" s="86"/>
      <c r="T158" s="47">
        <f t="shared" si="47"/>
        <v>0</v>
      </c>
      <c r="U158" s="86"/>
      <c r="V158" s="86"/>
      <c r="W158" s="47">
        <f t="shared" si="48"/>
        <v>0</v>
      </c>
      <c r="X158" s="86"/>
      <c r="Y158" s="86"/>
      <c r="Z158" s="47">
        <f t="shared" si="55"/>
        <v>0</v>
      </c>
      <c r="AA158" s="86"/>
      <c r="AB158" s="86"/>
      <c r="AC158" s="86"/>
      <c r="AD158" s="86"/>
      <c r="AE158" s="47">
        <f t="shared" si="49"/>
        <v>0</v>
      </c>
      <c r="AF158" s="86"/>
      <c r="AG158" s="86"/>
      <c r="AH158" s="47">
        <f t="shared" si="50"/>
        <v>0</v>
      </c>
      <c r="AI158" s="86"/>
      <c r="AJ158" s="86"/>
    </row>
    <row r="159" spans="1:36" ht="13.5" thickBot="1">
      <c r="A159" s="78"/>
      <c r="B159" s="398"/>
      <c r="C159" s="216" t="s">
        <v>37</v>
      </c>
      <c r="D159" s="73">
        <f t="shared" si="51"/>
        <v>0</v>
      </c>
      <c r="E159" s="73">
        <f t="shared" si="52"/>
        <v>0</v>
      </c>
      <c r="F159" s="88"/>
      <c r="G159" s="88"/>
      <c r="H159" s="88"/>
      <c r="I159" s="88"/>
      <c r="J159" s="73">
        <f t="shared" si="53"/>
        <v>0</v>
      </c>
      <c r="K159" s="88"/>
      <c r="L159" s="88"/>
      <c r="M159" s="88"/>
      <c r="N159" s="88"/>
      <c r="O159" s="73">
        <f t="shared" si="54"/>
        <v>0</v>
      </c>
      <c r="P159" s="88"/>
      <c r="Q159" s="88"/>
      <c r="R159" s="88"/>
      <c r="S159" s="88"/>
      <c r="T159" s="73">
        <f t="shared" si="47"/>
        <v>0</v>
      </c>
      <c r="U159" s="88"/>
      <c r="V159" s="88"/>
      <c r="W159" s="73">
        <f t="shared" si="48"/>
        <v>0</v>
      </c>
      <c r="X159" s="88"/>
      <c r="Y159" s="88"/>
      <c r="Z159" s="73">
        <f t="shared" si="55"/>
        <v>0</v>
      </c>
      <c r="AA159" s="88"/>
      <c r="AB159" s="88"/>
      <c r="AC159" s="88"/>
      <c r="AD159" s="88"/>
      <c r="AE159" s="73">
        <f t="shared" si="49"/>
        <v>0</v>
      </c>
      <c r="AF159" s="88"/>
      <c r="AG159" s="88"/>
      <c r="AH159" s="73">
        <f t="shared" si="50"/>
        <v>0</v>
      </c>
      <c r="AI159" s="88"/>
      <c r="AJ159" s="88"/>
    </row>
    <row r="160" spans="1:36" ht="12.75">
      <c r="A160" s="12" t="s">
        <v>90</v>
      </c>
      <c r="B160" s="399" t="s">
        <v>150</v>
      </c>
      <c r="C160" s="215" t="s">
        <v>27</v>
      </c>
      <c r="D160" s="47">
        <f t="shared" si="51"/>
        <v>0</v>
      </c>
      <c r="E160" s="47">
        <f t="shared" si="52"/>
        <v>0</v>
      </c>
      <c r="F160" s="86"/>
      <c r="G160" s="86"/>
      <c r="H160" s="86"/>
      <c r="I160" s="86"/>
      <c r="J160" s="47">
        <f t="shared" si="53"/>
        <v>0</v>
      </c>
      <c r="K160" s="86"/>
      <c r="L160" s="86"/>
      <c r="M160" s="86"/>
      <c r="N160" s="86"/>
      <c r="O160" s="47">
        <f t="shared" si="54"/>
        <v>0</v>
      </c>
      <c r="P160" s="86"/>
      <c r="Q160" s="86"/>
      <c r="R160" s="86"/>
      <c r="S160" s="86"/>
      <c r="T160" s="47">
        <f t="shared" si="47"/>
        <v>0</v>
      </c>
      <c r="U160" s="86"/>
      <c r="V160" s="86"/>
      <c r="W160" s="47">
        <f t="shared" si="48"/>
        <v>0</v>
      </c>
      <c r="X160" s="86"/>
      <c r="Y160" s="86"/>
      <c r="Z160" s="47">
        <f t="shared" si="55"/>
        <v>0</v>
      </c>
      <c r="AA160" s="86"/>
      <c r="AB160" s="86"/>
      <c r="AC160" s="86"/>
      <c r="AD160" s="86"/>
      <c r="AE160" s="47">
        <f t="shared" si="49"/>
        <v>0</v>
      </c>
      <c r="AF160" s="86"/>
      <c r="AG160" s="86"/>
      <c r="AH160" s="47">
        <f t="shared" si="50"/>
        <v>0</v>
      </c>
      <c r="AI160" s="86"/>
      <c r="AJ160" s="86"/>
    </row>
    <row r="161" spans="1:36" ht="13.5" thickBot="1">
      <c r="A161" s="78"/>
      <c r="B161" s="398"/>
      <c r="C161" s="216" t="s">
        <v>37</v>
      </c>
      <c r="D161" s="73">
        <f t="shared" si="51"/>
        <v>0</v>
      </c>
      <c r="E161" s="73">
        <f t="shared" si="52"/>
        <v>0</v>
      </c>
      <c r="F161" s="88"/>
      <c r="G161" s="88"/>
      <c r="H161" s="88"/>
      <c r="I161" s="88"/>
      <c r="J161" s="73">
        <f t="shared" si="53"/>
        <v>0</v>
      </c>
      <c r="K161" s="88"/>
      <c r="L161" s="88"/>
      <c r="M161" s="88"/>
      <c r="N161" s="88"/>
      <c r="O161" s="73">
        <f t="shared" si="54"/>
        <v>0</v>
      </c>
      <c r="P161" s="88"/>
      <c r="Q161" s="88"/>
      <c r="R161" s="88"/>
      <c r="S161" s="88"/>
      <c r="T161" s="73">
        <f t="shared" si="47"/>
        <v>0</v>
      </c>
      <c r="U161" s="88"/>
      <c r="V161" s="88"/>
      <c r="W161" s="73">
        <f t="shared" si="48"/>
        <v>0</v>
      </c>
      <c r="X161" s="88"/>
      <c r="Y161" s="88"/>
      <c r="Z161" s="73">
        <f t="shared" si="55"/>
        <v>0</v>
      </c>
      <c r="AA161" s="88"/>
      <c r="AB161" s="88"/>
      <c r="AC161" s="88"/>
      <c r="AD161" s="88"/>
      <c r="AE161" s="73">
        <f t="shared" si="49"/>
        <v>0</v>
      </c>
      <c r="AF161" s="88"/>
      <c r="AG161" s="88"/>
      <c r="AH161" s="73">
        <f t="shared" si="50"/>
        <v>0</v>
      </c>
      <c r="AI161" s="88"/>
      <c r="AJ161" s="88"/>
    </row>
    <row r="162" spans="1:36" ht="12.75">
      <c r="A162" s="12" t="s">
        <v>91</v>
      </c>
      <c r="B162" s="399" t="s">
        <v>151</v>
      </c>
      <c r="C162" s="215" t="s">
        <v>152</v>
      </c>
      <c r="D162" s="47">
        <f t="shared" si="51"/>
        <v>0</v>
      </c>
      <c r="E162" s="47">
        <f t="shared" si="52"/>
        <v>0</v>
      </c>
      <c r="F162" s="86"/>
      <c r="G162" s="86"/>
      <c r="H162" s="86"/>
      <c r="I162" s="86"/>
      <c r="J162" s="47">
        <f t="shared" si="53"/>
        <v>0</v>
      </c>
      <c r="K162" s="86"/>
      <c r="L162" s="86"/>
      <c r="M162" s="86"/>
      <c r="N162" s="86"/>
      <c r="O162" s="47">
        <f t="shared" si="54"/>
        <v>0</v>
      </c>
      <c r="P162" s="86"/>
      <c r="Q162" s="86"/>
      <c r="R162" s="86"/>
      <c r="S162" s="86"/>
      <c r="T162" s="47">
        <f t="shared" si="47"/>
        <v>0</v>
      </c>
      <c r="U162" s="86"/>
      <c r="V162" s="86"/>
      <c r="W162" s="47">
        <f t="shared" si="48"/>
        <v>0</v>
      </c>
      <c r="X162" s="86"/>
      <c r="Y162" s="86"/>
      <c r="Z162" s="47">
        <f t="shared" si="55"/>
        <v>0</v>
      </c>
      <c r="AA162" s="86"/>
      <c r="AB162" s="86"/>
      <c r="AC162" s="86"/>
      <c r="AD162" s="86"/>
      <c r="AE162" s="47">
        <f t="shared" si="49"/>
        <v>0</v>
      </c>
      <c r="AF162" s="86"/>
      <c r="AG162" s="86"/>
      <c r="AH162" s="47">
        <f t="shared" si="50"/>
        <v>0</v>
      </c>
      <c r="AI162" s="86"/>
      <c r="AJ162" s="86"/>
    </row>
    <row r="163" spans="1:36" ht="13.5" thickBot="1">
      <c r="A163" s="78"/>
      <c r="B163" s="398"/>
      <c r="C163" s="216" t="s">
        <v>153</v>
      </c>
      <c r="D163" s="73">
        <f t="shared" si="51"/>
        <v>0</v>
      </c>
      <c r="E163" s="73">
        <f t="shared" si="52"/>
        <v>0</v>
      </c>
      <c r="F163" s="88"/>
      <c r="G163" s="88"/>
      <c r="H163" s="88"/>
      <c r="I163" s="88"/>
      <c r="J163" s="73">
        <f t="shared" si="53"/>
        <v>0</v>
      </c>
      <c r="K163" s="88"/>
      <c r="L163" s="88"/>
      <c r="M163" s="88"/>
      <c r="N163" s="88"/>
      <c r="O163" s="73">
        <f t="shared" si="54"/>
        <v>0</v>
      </c>
      <c r="P163" s="88"/>
      <c r="Q163" s="88"/>
      <c r="R163" s="88"/>
      <c r="S163" s="88"/>
      <c r="T163" s="73">
        <f aca="true" t="shared" si="58" ref="T163:T189">U163</f>
        <v>0</v>
      </c>
      <c r="U163" s="88"/>
      <c r="V163" s="88"/>
      <c r="W163" s="73">
        <f aca="true" t="shared" si="59" ref="W163:W189">X163</f>
        <v>0</v>
      </c>
      <c r="X163" s="88"/>
      <c r="Y163" s="88"/>
      <c r="Z163" s="73">
        <f t="shared" si="55"/>
        <v>0</v>
      </c>
      <c r="AA163" s="88"/>
      <c r="AB163" s="88"/>
      <c r="AC163" s="88"/>
      <c r="AD163" s="88"/>
      <c r="AE163" s="73">
        <f aca="true" t="shared" si="60" ref="AE163:AE189">AF163</f>
        <v>0</v>
      </c>
      <c r="AF163" s="88"/>
      <c r="AG163" s="88"/>
      <c r="AH163" s="73">
        <f aca="true" t="shared" si="61" ref="AH163:AH189">AI163</f>
        <v>0</v>
      </c>
      <c r="AI163" s="88"/>
      <c r="AJ163" s="88"/>
    </row>
    <row r="164" spans="1:36" ht="12.75">
      <c r="A164" s="12" t="s">
        <v>44</v>
      </c>
      <c r="B164" s="399" t="s">
        <v>154</v>
      </c>
      <c r="C164" s="215" t="s">
        <v>27</v>
      </c>
      <c r="D164" s="47">
        <f aca="true" t="shared" si="62" ref="D164:D189">E164+J164+O164+T164+W164+Z164+AE164+AH164</f>
        <v>0</v>
      </c>
      <c r="E164" s="47">
        <f aca="true" t="shared" si="63" ref="E164:E189">F164+G164</f>
        <v>0</v>
      </c>
      <c r="F164" s="86"/>
      <c r="G164" s="86"/>
      <c r="H164" s="86"/>
      <c r="I164" s="86"/>
      <c r="J164" s="47">
        <f aca="true" t="shared" si="64" ref="J164:J189">K164+L164</f>
        <v>0</v>
      </c>
      <c r="K164" s="86"/>
      <c r="L164" s="86"/>
      <c r="M164" s="86"/>
      <c r="N164" s="86"/>
      <c r="O164" s="47">
        <f aca="true" t="shared" si="65" ref="O164:O189">P164+Q164</f>
        <v>0</v>
      </c>
      <c r="P164" s="86"/>
      <c r="Q164" s="86"/>
      <c r="R164" s="86"/>
      <c r="S164" s="86"/>
      <c r="T164" s="47">
        <f t="shared" si="58"/>
        <v>0</v>
      </c>
      <c r="U164" s="86"/>
      <c r="V164" s="86"/>
      <c r="W164" s="47">
        <f t="shared" si="59"/>
        <v>0</v>
      </c>
      <c r="X164" s="86"/>
      <c r="Y164" s="86"/>
      <c r="Z164" s="47">
        <f aca="true" t="shared" si="66" ref="Z164:Z189">AA164+AB164</f>
        <v>0</v>
      </c>
      <c r="AA164" s="86"/>
      <c r="AB164" s="86"/>
      <c r="AC164" s="86"/>
      <c r="AD164" s="86"/>
      <c r="AE164" s="47">
        <f t="shared" si="60"/>
        <v>0</v>
      </c>
      <c r="AF164" s="86"/>
      <c r="AG164" s="86"/>
      <c r="AH164" s="47">
        <f t="shared" si="61"/>
        <v>0</v>
      </c>
      <c r="AI164" s="86"/>
      <c r="AJ164" s="86"/>
    </row>
    <row r="165" spans="1:36" ht="13.5" thickBot="1">
      <c r="A165" s="78"/>
      <c r="B165" s="398"/>
      <c r="C165" s="216" t="s">
        <v>153</v>
      </c>
      <c r="D165" s="73">
        <f t="shared" si="62"/>
        <v>0</v>
      </c>
      <c r="E165" s="73">
        <f t="shared" si="63"/>
        <v>0</v>
      </c>
      <c r="F165" s="88"/>
      <c r="G165" s="88"/>
      <c r="H165" s="88"/>
      <c r="I165" s="88"/>
      <c r="J165" s="73">
        <f t="shared" si="64"/>
        <v>0</v>
      </c>
      <c r="K165" s="88"/>
      <c r="L165" s="88"/>
      <c r="M165" s="88"/>
      <c r="N165" s="88"/>
      <c r="O165" s="73">
        <f t="shared" si="65"/>
        <v>0</v>
      </c>
      <c r="P165" s="88"/>
      <c r="Q165" s="88"/>
      <c r="R165" s="88"/>
      <c r="S165" s="88"/>
      <c r="T165" s="73">
        <f t="shared" si="58"/>
        <v>0</v>
      </c>
      <c r="U165" s="88"/>
      <c r="V165" s="88"/>
      <c r="W165" s="73">
        <f t="shared" si="59"/>
        <v>0</v>
      </c>
      <c r="X165" s="88"/>
      <c r="Y165" s="88"/>
      <c r="Z165" s="73">
        <f t="shared" si="66"/>
        <v>0</v>
      </c>
      <c r="AA165" s="88"/>
      <c r="AB165" s="88"/>
      <c r="AC165" s="88"/>
      <c r="AD165" s="88"/>
      <c r="AE165" s="73">
        <f t="shared" si="60"/>
        <v>0</v>
      </c>
      <c r="AF165" s="88"/>
      <c r="AG165" s="88"/>
      <c r="AH165" s="73">
        <f t="shared" si="61"/>
        <v>0</v>
      </c>
      <c r="AI165" s="88"/>
      <c r="AJ165" s="88"/>
    </row>
    <row r="166" spans="1:36" ht="12.75">
      <c r="A166" s="12" t="s">
        <v>132</v>
      </c>
      <c r="B166" s="399" t="s">
        <v>155</v>
      </c>
      <c r="C166" s="215" t="s">
        <v>152</v>
      </c>
      <c r="D166" s="47">
        <f t="shared" si="62"/>
        <v>0</v>
      </c>
      <c r="E166" s="47">
        <f t="shared" si="63"/>
        <v>0</v>
      </c>
      <c r="F166" s="86"/>
      <c r="G166" s="86"/>
      <c r="H166" s="86"/>
      <c r="I166" s="86"/>
      <c r="J166" s="47">
        <f t="shared" si="64"/>
        <v>0</v>
      </c>
      <c r="K166" s="86"/>
      <c r="L166" s="86"/>
      <c r="M166" s="86"/>
      <c r="N166" s="86"/>
      <c r="O166" s="47">
        <f t="shared" si="65"/>
        <v>0</v>
      </c>
      <c r="P166" s="86"/>
      <c r="Q166" s="86"/>
      <c r="R166" s="86"/>
      <c r="S166" s="86"/>
      <c r="T166" s="47">
        <f t="shared" si="58"/>
        <v>0</v>
      </c>
      <c r="U166" s="86"/>
      <c r="V166" s="86"/>
      <c r="W166" s="47">
        <f t="shared" si="59"/>
        <v>0</v>
      </c>
      <c r="X166" s="86"/>
      <c r="Y166" s="86"/>
      <c r="Z166" s="47">
        <f t="shared" si="66"/>
        <v>0</v>
      </c>
      <c r="AA166" s="86"/>
      <c r="AB166" s="86"/>
      <c r="AC166" s="86"/>
      <c r="AD166" s="86"/>
      <c r="AE166" s="47">
        <f t="shared" si="60"/>
        <v>0</v>
      </c>
      <c r="AF166" s="86"/>
      <c r="AG166" s="86"/>
      <c r="AH166" s="47">
        <f t="shared" si="61"/>
        <v>0</v>
      </c>
      <c r="AI166" s="86"/>
      <c r="AJ166" s="86"/>
    </row>
    <row r="167" spans="1:36" ht="13.5" thickBot="1">
      <c r="A167" s="78"/>
      <c r="B167" s="398"/>
      <c r="C167" s="216" t="s">
        <v>153</v>
      </c>
      <c r="D167" s="73">
        <f t="shared" si="62"/>
        <v>0</v>
      </c>
      <c r="E167" s="73">
        <f t="shared" si="63"/>
        <v>0</v>
      </c>
      <c r="F167" s="88"/>
      <c r="G167" s="88"/>
      <c r="H167" s="88"/>
      <c r="I167" s="88"/>
      <c r="J167" s="73">
        <f t="shared" si="64"/>
        <v>0</v>
      </c>
      <c r="K167" s="88"/>
      <c r="L167" s="88"/>
      <c r="M167" s="88"/>
      <c r="N167" s="88"/>
      <c r="O167" s="73">
        <f t="shared" si="65"/>
        <v>0</v>
      </c>
      <c r="P167" s="88"/>
      <c r="Q167" s="88"/>
      <c r="R167" s="88"/>
      <c r="S167" s="88"/>
      <c r="T167" s="73">
        <f t="shared" si="58"/>
        <v>0</v>
      </c>
      <c r="U167" s="88"/>
      <c r="V167" s="88"/>
      <c r="W167" s="73">
        <f t="shared" si="59"/>
        <v>0</v>
      </c>
      <c r="X167" s="88"/>
      <c r="Y167" s="88"/>
      <c r="Z167" s="73">
        <f t="shared" si="66"/>
        <v>0</v>
      </c>
      <c r="AA167" s="88"/>
      <c r="AB167" s="88"/>
      <c r="AC167" s="88"/>
      <c r="AD167" s="88"/>
      <c r="AE167" s="73">
        <f t="shared" si="60"/>
        <v>0</v>
      </c>
      <c r="AF167" s="88"/>
      <c r="AG167" s="88"/>
      <c r="AH167" s="73">
        <f t="shared" si="61"/>
        <v>0</v>
      </c>
      <c r="AI167" s="88"/>
      <c r="AJ167" s="88"/>
    </row>
    <row r="168" spans="1:36" ht="12.75">
      <c r="A168" s="12" t="s">
        <v>156</v>
      </c>
      <c r="B168" s="399" t="s">
        <v>157</v>
      </c>
      <c r="C168" s="215" t="s">
        <v>27</v>
      </c>
      <c r="D168" s="47">
        <f t="shared" si="62"/>
        <v>0</v>
      </c>
      <c r="E168" s="47">
        <f t="shared" si="63"/>
        <v>0</v>
      </c>
      <c r="F168" s="86"/>
      <c r="G168" s="86"/>
      <c r="H168" s="86"/>
      <c r="I168" s="86"/>
      <c r="J168" s="47">
        <f t="shared" si="64"/>
        <v>0</v>
      </c>
      <c r="K168" s="86"/>
      <c r="L168" s="86"/>
      <c r="M168" s="86"/>
      <c r="N168" s="86"/>
      <c r="O168" s="47">
        <f t="shared" si="65"/>
        <v>0</v>
      </c>
      <c r="P168" s="86"/>
      <c r="Q168" s="86"/>
      <c r="R168" s="86"/>
      <c r="S168" s="86"/>
      <c r="T168" s="47">
        <f t="shared" si="58"/>
        <v>0</v>
      </c>
      <c r="U168" s="86"/>
      <c r="V168" s="86"/>
      <c r="W168" s="47">
        <f t="shared" si="59"/>
        <v>0</v>
      </c>
      <c r="X168" s="86"/>
      <c r="Y168" s="86"/>
      <c r="Z168" s="47">
        <f t="shared" si="66"/>
        <v>0</v>
      </c>
      <c r="AA168" s="86"/>
      <c r="AB168" s="86"/>
      <c r="AC168" s="86"/>
      <c r="AD168" s="86"/>
      <c r="AE168" s="47">
        <f t="shared" si="60"/>
        <v>0</v>
      </c>
      <c r="AF168" s="86"/>
      <c r="AG168" s="86"/>
      <c r="AH168" s="47">
        <f t="shared" si="61"/>
        <v>0</v>
      </c>
      <c r="AI168" s="86"/>
      <c r="AJ168" s="86"/>
    </row>
    <row r="169" spans="1:36" ht="13.5" thickBot="1">
      <c r="A169" s="78"/>
      <c r="B169" s="398"/>
      <c r="C169" s="216" t="s">
        <v>37</v>
      </c>
      <c r="D169" s="73">
        <f t="shared" si="62"/>
        <v>0</v>
      </c>
      <c r="E169" s="73">
        <f t="shared" si="63"/>
        <v>0</v>
      </c>
      <c r="F169" s="88"/>
      <c r="G169" s="88"/>
      <c r="H169" s="88"/>
      <c r="I169" s="88"/>
      <c r="J169" s="73">
        <f t="shared" si="64"/>
        <v>0</v>
      </c>
      <c r="K169" s="88"/>
      <c r="L169" s="88"/>
      <c r="M169" s="88"/>
      <c r="N169" s="88"/>
      <c r="O169" s="73">
        <f t="shared" si="65"/>
        <v>0</v>
      </c>
      <c r="P169" s="88"/>
      <c r="Q169" s="88"/>
      <c r="R169" s="88"/>
      <c r="S169" s="88"/>
      <c r="T169" s="73">
        <f t="shared" si="58"/>
        <v>0</v>
      </c>
      <c r="U169" s="88"/>
      <c r="V169" s="88"/>
      <c r="W169" s="73">
        <f t="shared" si="59"/>
        <v>0</v>
      </c>
      <c r="X169" s="88"/>
      <c r="Y169" s="88"/>
      <c r="Z169" s="73">
        <f t="shared" si="66"/>
        <v>0</v>
      </c>
      <c r="AA169" s="88"/>
      <c r="AB169" s="88"/>
      <c r="AC169" s="88"/>
      <c r="AD169" s="88"/>
      <c r="AE169" s="73">
        <f t="shared" si="60"/>
        <v>0</v>
      </c>
      <c r="AF169" s="88"/>
      <c r="AG169" s="88"/>
      <c r="AH169" s="73">
        <f t="shared" si="61"/>
        <v>0</v>
      </c>
      <c r="AI169" s="88"/>
      <c r="AJ169" s="88"/>
    </row>
    <row r="170" spans="1:36" ht="12.75">
      <c r="A170" s="12" t="s">
        <v>158</v>
      </c>
      <c r="B170" s="399" t="s">
        <v>159</v>
      </c>
      <c r="C170" s="215" t="s">
        <v>27</v>
      </c>
      <c r="D170" s="47">
        <f t="shared" si="62"/>
        <v>0</v>
      </c>
      <c r="E170" s="47">
        <f t="shared" si="63"/>
        <v>0</v>
      </c>
      <c r="F170" s="86"/>
      <c r="G170" s="86"/>
      <c r="H170" s="86"/>
      <c r="I170" s="86"/>
      <c r="J170" s="47">
        <f t="shared" si="64"/>
        <v>0</v>
      </c>
      <c r="K170" s="86"/>
      <c r="L170" s="86"/>
      <c r="M170" s="86"/>
      <c r="N170" s="86"/>
      <c r="O170" s="47">
        <f t="shared" si="65"/>
        <v>0</v>
      </c>
      <c r="P170" s="86"/>
      <c r="Q170" s="86"/>
      <c r="R170" s="86"/>
      <c r="S170" s="86"/>
      <c r="T170" s="47">
        <f t="shared" si="58"/>
        <v>0</v>
      </c>
      <c r="U170" s="86"/>
      <c r="V170" s="86"/>
      <c r="W170" s="47">
        <f t="shared" si="59"/>
        <v>0</v>
      </c>
      <c r="X170" s="86"/>
      <c r="Y170" s="86"/>
      <c r="Z170" s="47">
        <f t="shared" si="66"/>
        <v>0</v>
      </c>
      <c r="AA170" s="86"/>
      <c r="AB170" s="86"/>
      <c r="AC170" s="86"/>
      <c r="AD170" s="86"/>
      <c r="AE170" s="47">
        <f t="shared" si="60"/>
        <v>0</v>
      </c>
      <c r="AF170" s="86"/>
      <c r="AG170" s="86"/>
      <c r="AH170" s="47">
        <f t="shared" si="61"/>
        <v>0</v>
      </c>
      <c r="AI170" s="86"/>
      <c r="AJ170" s="86"/>
    </row>
    <row r="171" spans="1:36" ht="13.5" thickBot="1">
      <c r="A171" s="78"/>
      <c r="B171" s="398"/>
      <c r="C171" s="216" t="s">
        <v>37</v>
      </c>
      <c r="D171" s="73">
        <f t="shared" si="62"/>
        <v>0</v>
      </c>
      <c r="E171" s="73">
        <f t="shared" si="63"/>
        <v>0</v>
      </c>
      <c r="F171" s="88"/>
      <c r="G171" s="88"/>
      <c r="H171" s="88"/>
      <c r="I171" s="88"/>
      <c r="J171" s="73">
        <f t="shared" si="64"/>
        <v>0</v>
      </c>
      <c r="K171" s="88"/>
      <c r="L171" s="88"/>
      <c r="M171" s="88"/>
      <c r="N171" s="88"/>
      <c r="O171" s="73">
        <f t="shared" si="65"/>
        <v>0</v>
      </c>
      <c r="P171" s="88"/>
      <c r="Q171" s="88"/>
      <c r="R171" s="88"/>
      <c r="S171" s="88"/>
      <c r="T171" s="73">
        <f t="shared" si="58"/>
        <v>0</v>
      </c>
      <c r="U171" s="88"/>
      <c r="V171" s="88"/>
      <c r="W171" s="73">
        <f t="shared" si="59"/>
        <v>0</v>
      </c>
      <c r="X171" s="88"/>
      <c r="Y171" s="88"/>
      <c r="Z171" s="73">
        <f t="shared" si="66"/>
        <v>0</v>
      </c>
      <c r="AA171" s="88"/>
      <c r="AB171" s="88"/>
      <c r="AC171" s="88"/>
      <c r="AD171" s="88"/>
      <c r="AE171" s="73">
        <f t="shared" si="60"/>
        <v>0</v>
      </c>
      <c r="AF171" s="88"/>
      <c r="AG171" s="88"/>
      <c r="AH171" s="73">
        <f t="shared" si="61"/>
        <v>0</v>
      </c>
      <c r="AI171" s="88"/>
      <c r="AJ171" s="88"/>
    </row>
    <row r="172" spans="1:36" ht="12.75">
      <c r="A172" s="12" t="s">
        <v>160</v>
      </c>
      <c r="B172" s="399" t="s">
        <v>161</v>
      </c>
      <c r="C172" s="215" t="s">
        <v>27</v>
      </c>
      <c r="D172" s="47">
        <f t="shared" si="62"/>
        <v>0</v>
      </c>
      <c r="E172" s="47">
        <f t="shared" si="63"/>
        <v>0</v>
      </c>
      <c r="F172" s="86"/>
      <c r="G172" s="86"/>
      <c r="H172" s="86"/>
      <c r="I172" s="86"/>
      <c r="J172" s="47">
        <f t="shared" si="64"/>
        <v>0</v>
      </c>
      <c r="K172" s="86"/>
      <c r="L172" s="86"/>
      <c r="M172" s="86"/>
      <c r="N172" s="86"/>
      <c r="O172" s="47">
        <f t="shared" si="65"/>
        <v>0</v>
      </c>
      <c r="P172" s="86"/>
      <c r="Q172" s="86"/>
      <c r="R172" s="86"/>
      <c r="S172" s="86"/>
      <c r="T172" s="47">
        <f t="shared" si="58"/>
        <v>0</v>
      </c>
      <c r="U172" s="86"/>
      <c r="V172" s="86"/>
      <c r="W172" s="47">
        <f t="shared" si="59"/>
        <v>0</v>
      </c>
      <c r="X172" s="86"/>
      <c r="Y172" s="86"/>
      <c r="Z172" s="47">
        <f t="shared" si="66"/>
        <v>0</v>
      </c>
      <c r="AA172" s="86"/>
      <c r="AB172" s="86"/>
      <c r="AC172" s="86"/>
      <c r="AD172" s="86"/>
      <c r="AE172" s="47">
        <f t="shared" si="60"/>
        <v>0</v>
      </c>
      <c r="AF172" s="86"/>
      <c r="AG172" s="86"/>
      <c r="AH172" s="47">
        <f t="shared" si="61"/>
        <v>0</v>
      </c>
      <c r="AI172" s="86"/>
      <c r="AJ172" s="86"/>
    </row>
    <row r="173" spans="1:36" ht="13.5" thickBot="1">
      <c r="A173" s="78"/>
      <c r="B173" s="398"/>
      <c r="C173" s="216" t="s">
        <v>37</v>
      </c>
      <c r="D173" s="73">
        <f t="shared" si="62"/>
        <v>0</v>
      </c>
      <c r="E173" s="73">
        <f t="shared" si="63"/>
        <v>0</v>
      </c>
      <c r="F173" s="88"/>
      <c r="G173" s="88"/>
      <c r="H173" s="88"/>
      <c r="I173" s="88"/>
      <c r="J173" s="73">
        <f t="shared" si="64"/>
        <v>0</v>
      </c>
      <c r="K173" s="88"/>
      <c r="L173" s="88"/>
      <c r="M173" s="88"/>
      <c r="N173" s="88"/>
      <c r="O173" s="73">
        <f t="shared" si="65"/>
        <v>0</v>
      </c>
      <c r="P173" s="88"/>
      <c r="Q173" s="88"/>
      <c r="R173" s="88"/>
      <c r="S173" s="88"/>
      <c r="T173" s="73">
        <f t="shared" si="58"/>
        <v>0</v>
      </c>
      <c r="U173" s="88"/>
      <c r="V173" s="88"/>
      <c r="W173" s="73">
        <f t="shared" si="59"/>
        <v>0</v>
      </c>
      <c r="X173" s="88"/>
      <c r="Y173" s="88"/>
      <c r="Z173" s="73">
        <f t="shared" si="66"/>
        <v>0</v>
      </c>
      <c r="AA173" s="88"/>
      <c r="AB173" s="88"/>
      <c r="AC173" s="88"/>
      <c r="AD173" s="88"/>
      <c r="AE173" s="73">
        <f t="shared" si="60"/>
        <v>0</v>
      </c>
      <c r="AF173" s="88"/>
      <c r="AG173" s="88"/>
      <c r="AH173" s="73">
        <f t="shared" si="61"/>
        <v>0</v>
      </c>
      <c r="AI173" s="88"/>
      <c r="AJ173" s="88"/>
    </row>
    <row r="174" spans="1:36" ht="12.75">
      <c r="A174" s="12" t="s">
        <v>162</v>
      </c>
      <c r="B174" s="399" t="s">
        <v>163</v>
      </c>
      <c r="C174" s="215" t="s">
        <v>27</v>
      </c>
      <c r="D174" s="47">
        <f t="shared" si="62"/>
        <v>0</v>
      </c>
      <c r="E174" s="47">
        <f t="shared" si="63"/>
        <v>0</v>
      </c>
      <c r="F174" s="86"/>
      <c r="G174" s="86"/>
      <c r="H174" s="86"/>
      <c r="I174" s="86"/>
      <c r="J174" s="47">
        <f t="shared" si="64"/>
        <v>0</v>
      </c>
      <c r="K174" s="86"/>
      <c r="L174" s="86"/>
      <c r="M174" s="86"/>
      <c r="N174" s="86"/>
      <c r="O174" s="47">
        <f t="shared" si="65"/>
        <v>0</v>
      </c>
      <c r="P174" s="86"/>
      <c r="Q174" s="86"/>
      <c r="R174" s="86"/>
      <c r="S174" s="86"/>
      <c r="T174" s="47">
        <f t="shared" si="58"/>
        <v>0</v>
      </c>
      <c r="U174" s="86"/>
      <c r="V174" s="86"/>
      <c r="W174" s="47">
        <f t="shared" si="59"/>
        <v>0</v>
      </c>
      <c r="X174" s="86"/>
      <c r="Y174" s="86"/>
      <c r="Z174" s="47">
        <f t="shared" si="66"/>
        <v>0</v>
      </c>
      <c r="AA174" s="86"/>
      <c r="AB174" s="86"/>
      <c r="AC174" s="86"/>
      <c r="AD174" s="86"/>
      <c r="AE174" s="47">
        <f t="shared" si="60"/>
        <v>0</v>
      </c>
      <c r="AF174" s="86"/>
      <c r="AG174" s="86"/>
      <c r="AH174" s="47">
        <f t="shared" si="61"/>
        <v>0</v>
      </c>
      <c r="AI174" s="86"/>
      <c r="AJ174" s="86"/>
    </row>
    <row r="175" spans="1:36" ht="13.5" thickBot="1">
      <c r="A175" s="78"/>
      <c r="B175" s="398"/>
      <c r="C175" s="216" t="s">
        <v>37</v>
      </c>
      <c r="D175" s="73">
        <f t="shared" si="62"/>
        <v>0</v>
      </c>
      <c r="E175" s="73">
        <f t="shared" si="63"/>
        <v>0</v>
      </c>
      <c r="F175" s="88"/>
      <c r="G175" s="88"/>
      <c r="H175" s="88"/>
      <c r="I175" s="88"/>
      <c r="J175" s="73">
        <f t="shared" si="64"/>
        <v>0</v>
      </c>
      <c r="K175" s="88"/>
      <c r="L175" s="88"/>
      <c r="M175" s="88"/>
      <c r="N175" s="88"/>
      <c r="O175" s="73">
        <f t="shared" si="65"/>
        <v>0</v>
      </c>
      <c r="P175" s="88"/>
      <c r="Q175" s="88"/>
      <c r="R175" s="88"/>
      <c r="S175" s="88"/>
      <c r="T175" s="73">
        <f t="shared" si="58"/>
        <v>0</v>
      </c>
      <c r="U175" s="88"/>
      <c r="V175" s="88"/>
      <c r="W175" s="73">
        <f t="shared" si="59"/>
        <v>0</v>
      </c>
      <c r="X175" s="88"/>
      <c r="Y175" s="88"/>
      <c r="Z175" s="73">
        <f t="shared" si="66"/>
        <v>0</v>
      </c>
      <c r="AA175" s="88"/>
      <c r="AB175" s="88"/>
      <c r="AC175" s="88"/>
      <c r="AD175" s="88"/>
      <c r="AE175" s="73">
        <f t="shared" si="60"/>
        <v>0</v>
      </c>
      <c r="AF175" s="88"/>
      <c r="AG175" s="88"/>
      <c r="AH175" s="73">
        <f t="shared" si="61"/>
        <v>0</v>
      </c>
      <c r="AI175" s="88"/>
      <c r="AJ175" s="88"/>
    </row>
    <row r="176" spans="1:36" ht="12.75">
      <c r="A176" s="9" t="s">
        <v>164</v>
      </c>
      <c r="B176" s="399" t="s">
        <v>202</v>
      </c>
      <c r="C176" s="215" t="s">
        <v>27</v>
      </c>
      <c r="D176" s="47">
        <f>E176+J176+O176+T176+W176+Z176+AE176+AH176</f>
        <v>0</v>
      </c>
      <c r="E176" s="47">
        <f>F176+G176</f>
        <v>0</v>
      </c>
      <c r="F176" s="86"/>
      <c r="G176" s="86"/>
      <c r="H176" s="86"/>
      <c r="I176" s="86"/>
      <c r="J176" s="47">
        <f>K176+L176</f>
        <v>0</v>
      </c>
      <c r="K176" s="86"/>
      <c r="L176" s="86"/>
      <c r="M176" s="86"/>
      <c r="N176" s="86"/>
      <c r="O176" s="47">
        <f>P176+Q176</f>
        <v>0</v>
      </c>
      <c r="P176" s="86"/>
      <c r="Q176" s="86"/>
      <c r="R176" s="86"/>
      <c r="S176" s="86"/>
      <c r="T176" s="47">
        <f>U176</f>
        <v>0</v>
      </c>
      <c r="U176" s="86"/>
      <c r="V176" s="86"/>
      <c r="W176" s="47">
        <f>X176</f>
        <v>0</v>
      </c>
      <c r="X176" s="86"/>
      <c r="Y176" s="86"/>
      <c r="Z176" s="47">
        <f>AA176+AB176</f>
        <v>0</v>
      </c>
      <c r="AA176" s="86"/>
      <c r="AB176" s="86"/>
      <c r="AC176" s="86"/>
      <c r="AD176" s="86"/>
      <c r="AE176" s="47">
        <f>AF176</f>
        <v>0</v>
      </c>
      <c r="AF176" s="86"/>
      <c r="AG176" s="86"/>
      <c r="AH176" s="47">
        <f>AI176</f>
        <v>0</v>
      </c>
      <c r="AI176" s="86"/>
      <c r="AJ176" s="86"/>
    </row>
    <row r="177" spans="1:36" ht="13.5" thickBot="1">
      <c r="A177" s="78"/>
      <c r="B177" s="398"/>
      <c r="C177" s="216" t="s">
        <v>37</v>
      </c>
      <c r="D177" s="73">
        <f>E177+J177+O177+T177+W177+Z177+AE177+AH177</f>
        <v>0</v>
      </c>
      <c r="E177" s="73">
        <f>F177+G177</f>
        <v>0</v>
      </c>
      <c r="F177" s="88"/>
      <c r="G177" s="88"/>
      <c r="H177" s="88"/>
      <c r="I177" s="88"/>
      <c r="J177" s="73">
        <f>K177+L177</f>
        <v>0</v>
      </c>
      <c r="K177" s="88"/>
      <c r="L177" s="88"/>
      <c r="M177" s="88"/>
      <c r="N177" s="88"/>
      <c r="O177" s="73">
        <f>P177+Q177</f>
        <v>0</v>
      </c>
      <c r="P177" s="88"/>
      <c r="Q177" s="88"/>
      <c r="R177" s="88"/>
      <c r="S177" s="88"/>
      <c r="T177" s="73">
        <f>U177</f>
        <v>0</v>
      </c>
      <c r="U177" s="88"/>
      <c r="V177" s="88"/>
      <c r="W177" s="73">
        <f>X177</f>
        <v>0</v>
      </c>
      <c r="X177" s="88"/>
      <c r="Y177" s="88"/>
      <c r="Z177" s="73">
        <f>AA177+AB177</f>
        <v>0</v>
      </c>
      <c r="AA177" s="88"/>
      <c r="AB177" s="88"/>
      <c r="AC177" s="88"/>
      <c r="AD177" s="88"/>
      <c r="AE177" s="73">
        <f>AF177</f>
        <v>0</v>
      </c>
      <c r="AF177" s="88"/>
      <c r="AG177" s="88"/>
      <c r="AH177" s="73">
        <f>AI177</f>
        <v>0</v>
      </c>
      <c r="AI177" s="88"/>
      <c r="AJ177" s="88"/>
    </row>
    <row r="178" spans="1:36" ht="12.75">
      <c r="A178" s="12" t="s">
        <v>166</v>
      </c>
      <c r="B178" s="399" t="s">
        <v>165</v>
      </c>
      <c r="C178" s="215" t="s">
        <v>27</v>
      </c>
      <c r="D178" s="47">
        <f t="shared" si="62"/>
        <v>0</v>
      </c>
      <c r="E178" s="47">
        <f t="shared" si="63"/>
        <v>0</v>
      </c>
      <c r="F178" s="86"/>
      <c r="G178" s="86"/>
      <c r="H178" s="86"/>
      <c r="I178" s="86"/>
      <c r="J178" s="47">
        <f t="shared" si="64"/>
        <v>0</v>
      </c>
      <c r="K178" s="86"/>
      <c r="L178" s="86"/>
      <c r="M178" s="86"/>
      <c r="N178" s="86"/>
      <c r="O178" s="47">
        <f t="shared" si="65"/>
        <v>0</v>
      </c>
      <c r="P178" s="86"/>
      <c r="Q178" s="86"/>
      <c r="R178" s="86"/>
      <c r="S178" s="86"/>
      <c r="T178" s="47">
        <f t="shared" si="58"/>
        <v>0</v>
      </c>
      <c r="U178" s="86"/>
      <c r="V178" s="86"/>
      <c r="W178" s="47">
        <f t="shared" si="59"/>
        <v>0</v>
      </c>
      <c r="X178" s="86"/>
      <c r="Y178" s="86"/>
      <c r="Z178" s="47">
        <f t="shared" si="66"/>
        <v>0</v>
      </c>
      <c r="AA178" s="86"/>
      <c r="AB178" s="86"/>
      <c r="AC178" s="86"/>
      <c r="AD178" s="86"/>
      <c r="AE178" s="47">
        <f t="shared" si="60"/>
        <v>0</v>
      </c>
      <c r="AF178" s="86"/>
      <c r="AG178" s="86"/>
      <c r="AH178" s="47">
        <f t="shared" si="61"/>
        <v>0</v>
      </c>
      <c r="AI178" s="86"/>
      <c r="AJ178" s="86"/>
    </row>
    <row r="179" spans="1:36" ht="13.5" thickBot="1">
      <c r="A179" s="78"/>
      <c r="B179" s="398"/>
      <c r="C179" s="216" t="s">
        <v>37</v>
      </c>
      <c r="D179" s="73">
        <f t="shared" si="62"/>
        <v>0</v>
      </c>
      <c r="E179" s="73">
        <f t="shared" si="63"/>
        <v>0</v>
      </c>
      <c r="F179" s="88"/>
      <c r="G179" s="88"/>
      <c r="H179" s="88"/>
      <c r="I179" s="88"/>
      <c r="J179" s="73">
        <f t="shared" si="64"/>
        <v>0</v>
      </c>
      <c r="K179" s="88"/>
      <c r="L179" s="88"/>
      <c r="M179" s="88"/>
      <c r="N179" s="88"/>
      <c r="O179" s="73">
        <f t="shared" si="65"/>
        <v>0</v>
      </c>
      <c r="P179" s="88"/>
      <c r="Q179" s="88"/>
      <c r="R179" s="88"/>
      <c r="S179" s="88"/>
      <c r="T179" s="73">
        <f t="shared" si="58"/>
        <v>0</v>
      </c>
      <c r="U179" s="88"/>
      <c r="V179" s="88"/>
      <c r="W179" s="73">
        <f t="shared" si="59"/>
        <v>0</v>
      </c>
      <c r="X179" s="88"/>
      <c r="Y179" s="88"/>
      <c r="Z179" s="73">
        <f t="shared" si="66"/>
        <v>0</v>
      </c>
      <c r="AA179" s="88"/>
      <c r="AB179" s="88"/>
      <c r="AC179" s="88"/>
      <c r="AD179" s="88"/>
      <c r="AE179" s="73">
        <f t="shared" si="60"/>
        <v>0</v>
      </c>
      <c r="AF179" s="88"/>
      <c r="AG179" s="88"/>
      <c r="AH179" s="73">
        <f t="shared" si="61"/>
        <v>0</v>
      </c>
      <c r="AI179" s="88"/>
      <c r="AJ179" s="88"/>
    </row>
    <row r="180" spans="1:36" ht="12.75">
      <c r="A180" s="12" t="s">
        <v>168</v>
      </c>
      <c r="B180" s="399" t="s">
        <v>167</v>
      </c>
      <c r="C180" s="215" t="s">
        <v>27</v>
      </c>
      <c r="D180" s="47">
        <f t="shared" si="62"/>
        <v>0</v>
      </c>
      <c r="E180" s="47">
        <f t="shared" si="63"/>
        <v>0</v>
      </c>
      <c r="F180" s="86"/>
      <c r="G180" s="86"/>
      <c r="H180" s="86"/>
      <c r="I180" s="86"/>
      <c r="J180" s="47">
        <f t="shared" si="64"/>
        <v>0</v>
      </c>
      <c r="K180" s="86"/>
      <c r="L180" s="86"/>
      <c r="M180" s="86"/>
      <c r="N180" s="86"/>
      <c r="O180" s="47">
        <f t="shared" si="65"/>
        <v>0</v>
      </c>
      <c r="P180" s="86"/>
      <c r="Q180" s="86"/>
      <c r="R180" s="86"/>
      <c r="S180" s="86"/>
      <c r="T180" s="47">
        <f t="shared" si="58"/>
        <v>0</v>
      </c>
      <c r="U180" s="86"/>
      <c r="V180" s="86"/>
      <c r="W180" s="47">
        <f t="shared" si="59"/>
        <v>0</v>
      </c>
      <c r="X180" s="86"/>
      <c r="Y180" s="86"/>
      <c r="Z180" s="47">
        <f t="shared" si="66"/>
        <v>0</v>
      </c>
      <c r="AA180" s="86"/>
      <c r="AB180" s="86"/>
      <c r="AC180" s="86"/>
      <c r="AD180" s="86"/>
      <c r="AE180" s="47">
        <f t="shared" si="60"/>
        <v>0</v>
      </c>
      <c r="AF180" s="86"/>
      <c r="AG180" s="86"/>
      <c r="AH180" s="47">
        <f t="shared" si="61"/>
        <v>0</v>
      </c>
      <c r="AI180" s="86"/>
      <c r="AJ180" s="86"/>
    </row>
    <row r="181" spans="1:36" ht="13.5" thickBot="1">
      <c r="A181" s="78"/>
      <c r="B181" s="398"/>
      <c r="C181" s="216" t="s">
        <v>37</v>
      </c>
      <c r="D181" s="73">
        <f t="shared" si="62"/>
        <v>0</v>
      </c>
      <c r="E181" s="73">
        <f t="shared" si="63"/>
        <v>0</v>
      </c>
      <c r="F181" s="88"/>
      <c r="G181" s="88"/>
      <c r="H181" s="88"/>
      <c r="I181" s="88"/>
      <c r="J181" s="73">
        <f t="shared" si="64"/>
        <v>0</v>
      </c>
      <c r="K181" s="88"/>
      <c r="L181" s="88"/>
      <c r="M181" s="88"/>
      <c r="N181" s="88"/>
      <c r="O181" s="73">
        <f t="shared" si="65"/>
        <v>0</v>
      </c>
      <c r="P181" s="88"/>
      <c r="Q181" s="88"/>
      <c r="R181" s="88"/>
      <c r="S181" s="88"/>
      <c r="T181" s="73">
        <f t="shared" si="58"/>
        <v>0</v>
      </c>
      <c r="U181" s="88"/>
      <c r="V181" s="88"/>
      <c r="W181" s="73">
        <f t="shared" si="59"/>
        <v>0</v>
      </c>
      <c r="X181" s="88"/>
      <c r="Y181" s="88"/>
      <c r="Z181" s="73">
        <f t="shared" si="66"/>
        <v>0</v>
      </c>
      <c r="AA181" s="88"/>
      <c r="AB181" s="88"/>
      <c r="AC181" s="88"/>
      <c r="AD181" s="88"/>
      <c r="AE181" s="73">
        <f t="shared" si="60"/>
        <v>0</v>
      </c>
      <c r="AF181" s="88"/>
      <c r="AG181" s="88"/>
      <c r="AH181" s="73">
        <f t="shared" si="61"/>
        <v>0</v>
      </c>
      <c r="AI181" s="88"/>
      <c r="AJ181" s="88"/>
    </row>
    <row r="182" spans="1:36" ht="12.75">
      <c r="A182" s="12" t="s">
        <v>170</v>
      </c>
      <c r="B182" s="399" t="s">
        <v>169</v>
      </c>
      <c r="C182" s="215" t="s">
        <v>27</v>
      </c>
      <c r="D182" s="47">
        <f t="shared" si="62"/>
        <v>0</v>
      </c>
      <c r="E182" s="47">
        <f t="shared" si="63"/>
        <v>0</v>
      </c>
      <c r="F182" s="86"/>
      <c r="G182" s="86"/>
      <c r="H182" s="86"/>
      <c r="I182" s="86"/>
      <c r="J182" s="47">
        <f t="shared" si="64"/>
        <v>0</v>
      </c>
      <c r="K182" s="86"/>
      <c r="L182" s="86"/>
      <c r="M182" s="86"/>
      <c r="N182" s="86"/>
      <c r="O182" s="47">
        <f t="shared" si="65"/>
        <v>0</v>
      </c>
      <c r="P182" s="86"/>
      <c r="Q182" s="86"/>
      <c r="R182" s="86"/>
      <c r="S182" s="86"/>
      <c r="T182" s="47">
        <f t="shared" si="58"/>
        <v>0</v>
      </c>
      <c r="U182" s="86"/>
      <c r="V182" s="86"/>
      <c r="W182" s="47">
        <f t="shared" si="59"/>
        <v>0</v>
      </c>
      <c r="X182" s="86"/>
      <c r="Y182" s="86"/>
      <c r="Z182" s="47">
        <f t="shared" si="66"/>
        <v>0</v>
      </c>
      <c r="AA182" s="86"/>
      <c r="AB182" s="86"/>
      <c r="AC182" s="86"/>
      <c r="AD182" s="86"/>
      <c r="AE182" s="47">
        <f t="shared" si="60"/>
        <v>0</v>
      </c>
      <c r="AF182" s="86"/>
      <c r="AG182" s="86"/>
      <c r="AH182" s="47">
        <f t="shared" si="61"/>
        <v>0</v>
      </c>
      <c r="AI182" s="86"/>
      <c r="AJ182" s="86"/>
    </row>
    <row r="183" spans="1:36" ht="13.5" thickBot="1">
      <c r="A183" s="78"/>
      <c r="B183" s="398"/>
      <c r="C183" s="216" t="s">
        <v>37</v>
      </c>
      <c r="D183" s="73">
        <f t="shared" si="62"/>
        <v>0</v>
      </c>
      <c r="E183" s="73">
        <f t="shared" si="63"/>
        <v>0</v>
      </c>
      <c r="F183" s="88"/>
      <c r="G183" s="88"/>
      <c r="H183" s="88"/>
      <c r="I183" s="88"/>
      <c r="J183" s="73">
        <f t="shared" si="64"/>
        <v>0</v>
      </c>
      <c r="K183" s="88"/>
      <c r="L183" s="88"/>
      <c r="M183" s="88"/>
      <c r="N183" s="88"/>
      <c r="O183" s="73">
        <f t="shared" si="65"/>
        <v>0</v>
      </c>
      <c r="P183" s="88"/>
      <c r="Q183" s="88"/>
      <c r="R183" s="88"/>
      <c r="S183" s="88"/>
      <c r="T183" s="73">
        <f t="shared" si="58"/>
        <v>0</v>
      </c>
      <c r="U183" s="88"/>
      <c r="V183" s="88"/>
      <c r="W183" s="73">
        <f t="shared" si="59"/>
        <v>0</v>
      </c>
      <c r="X183" s="88"/>
      <c r="Y183" s="88"/>
      <c r="Z183" s="73">
        <f t="shared" si="66"/>
        <v>0</v>
      </c>
      <c r="AA183" s="88"/>
      <c r="AB183" s="88"/>
      <c r="AC183" s="88"/>
      <c r="AD183" s="88"/>
      <c r="AE183" s="73">
        <f t="shared" si="60"/>
        <v>0</v>
      </c>
      <c r="AF183" s="88"/>
      <c r="AG183" s="88"/>
      <c r="AH183" s="73">
        <f t="shared" si="61"/>
        <v>0</v>
      </c>
      <c r="AI183" s="88"/>
      <c r="AJ183" s="88"/>
    </row>
    <row r="184" spans="1:36" ht="12.75">
      <c r="A184" s="12" t="s">
        <v>172</v>
      </c>
      <c r="B184" s="399" t="s">
        <v>171</v>
      </c>
      <c r="C184" s="215" t="s">
        <v>27</v>
      </c>
      <c r="D184" s="47">
        <f t="shared" si="62"/>
        <v>0</v>
      </c>
      <c r="E184" s="47">
        <f t="shared" si="63"/>
        <v>0</v>
      </c>
      <c r="F184" s="86"/>
      <c r="G184" s="86"/>
      <c r="H184" s="86"/>
      <c r="I184" s="86"/>
      <c r="J184" s="47">
        <f t="shared" si="64"/>
        <v>0</v>
      </c>
      <c r="K184" s="86"/>
      <c r="L184" s="86"/>
      <c r="M184" s="86"/>
      <c r="N184" s="86"/>
      <c r="O184" s="47">
        <f t="shared" si="65"/>
        <v>0</v>
      </c>
      <c r="P184" s="86"/>
      <c r="Q184" s="86"/>
      <c r="R184" s="86"/>
      <c r="S184" s="86"/>
      <c r="T184" s="47">
        <f t="shared" si="58"/>
        <v>0</v>
      </c>
      <c r="U184" s="86"/>
      <c r="V184" s="86"/>
      <c r="W184" s="47">
        <f t="shared" si="59"/>
        <v>0</v>
      </c>
      <c r="X184" s="86"/>
      <c r="Y184" s="86"/>
      <c r="Z184" s="47">
        <f t="shared" si="66"/>
        <v>0</v>
      </c>
      <c r="AA184" s="86"/>
      <c r="AB184" s="86"/>
      <c r="AC184" s="86"/>
      <c r="AD184" s="86"/>
      <c r="AE184" s="47">
        <f t="shared" si="60"/>
        <v>0</v>
      </c>
      <c r="AF184" s="86"/>
      <c r="AG184" s="86"/>
      <c r="AH184" s="47">
        <f t="shared" si="61"/>
        <v>0</v>
      </c>
      <c r="AI184" s="86"/>
      <c r="AJ184" s="86"/>
    </row>
    <row r="185" spans="1:36" ht="13.5" thickBot="1">
      <c r="A185" s="78"/>
      <c r="B185" s="398"/>
      <c r="C185" s="216" t="s">
        <v>37</v>
      </c>
      <c r="D185" s="73">
        <f t="shared" si="62"/>
        <v>0</v>
      </c>
      <c r="E185" s="73">
        <f t="shared" si="63"/>
        <v>0</v>
      </c>
      <c r="F185" s="88"/>
      <c r="G185" s="88"/>
      <c r="H185" s="88"/>
      <c r="I185" s="88"/>
      <c r="J185" s="73">
        <f t="shared" si="64"/>
        <v>0</v>
      </c>
      <c r="K185" s="88"/>
      <c r="L185" s="88"/>
      <c r="M185" s="88"/>
      <c r="N185" s="88"/>
      <c r="O185" s="73">
        <f t="shared" si="65"/>
        <v>0</v>
      </c>
      <c r="P185" s="88"/>
      <c r="Q185" s="88"/>
      <c r="R185" s="88"/>
      <c r="S185" s="88"/>
      <c r="T185" s="73">
        <f t="shared" si="58"/>
        <v>0</v>
      </c>
      <c r="U185" s="88"/>
      <c r="V185" s="88"/>
      <c r="W185" s="73">
        <f t="shared" si="59"/>
        <v>0</v>
      </c>
      <c r="X185" s="88"/>
      <c r="Y185" s="88"/>
      <c r="Z185" s="73">
        <f t="shared" si="66"/>
        <v>0</v>
      </c>
      <c r="AA185" s="88"/>
      <c r="AB185" s="88"/>
      <c r="AC185" s="88"/>
      <c r="AD185" s="88"/>
      <c r="AE185" s="73">
        <f t="shared" si="60"/>
        <v>0</v>
      </c>
      <c r="AF185" s="88"/>
      <c r="AG185" s="88"/>
      <c r="AH185" s="73">
        <f t="shared" si="61"/>
        <v>0</v>
      </c>
      <c r="AI185" s="88"/>
      <c r="AJ185" s="88"/>
    </row>
    <row r="186" spans="1:36" ht="13.5" thickBot="1">
      <c r="A186" s="78" t="s">
        <v>174</v>
      </c>
      <c r="B186" s="167" t="s">
        <v>173</v>
      </c>
      <c r="C186" s="216" t="s">
        <v>152</v>
      </c>
      <c r="D186" s="73">
        <f t="shared" si="62"/>
        <v>0</v>
      </c>
      <c r="E186" s="73">
        <f t="shared" si="63"/>
        <v>0</v>
      </c>
      <c r="F186" s="88"/>
      <c r="G186" s="88"/>
      <c r="H186" s="88"/>
      <c r="I186" s="88"/>
      <c r="J186" s="73">
        <f t="shared" si="64"/>
        <v>0</v>
      </c>
      <c r="K186" s="88"/>
      <c r="L186" s="88"/>
      <c r="M186" s="88"/>
      <c r="N186" s="88"/>
      <c r="O186" s="73">
        <f t="shared" si="65"/>
        <v>0</v>
      </c>
      <c r="P186" s="88"/>
      <c r="Q186" s="88"/>
      <c r="R186" s="88"/>
      <c r="S186" s="88"/>
      <c r="T186" s="73">
        <f t="shared" si="58"/>
        <v>0</v>
      </c>
      <c r="U186" s="88"/>
      <c r="V186" s="88"/>
      <c r="W186" s="73">
        <f t="shared" si="59"/>
        <v>0</v>
      </c>
      <c r="X186" s="88"/>
      <c r="Y186" s="88"/>
      <c r="Z186" s="73">
        <f t="shared" si="66"/>
        <v>0</v>
      </c>
      <c r="AA186" s="88"/>
      <c r="AB186" s="88"/>
      <c r="AC186" s="88"/>
      <c r="AD186" s="88"/>
      <c r="AE186" s="73">
        <f t="shared" si="60"/>
        <v>0</v>
      </c>
      <c r="AF186" s="88"/>
      <c r="AG186" s="88"/>
      <c r="AH186" s="73">
        <f t="shared" si="61"/>
        <v>0</v>
      </c>
      <c r="AI186" s="88"/>
      <c r="AJ186" s="88"/>
    </row>
    <row r="187" spans="1:36" ht="13.5" thickBot="1">
      <c r="A187" s="78" t="s">
        <v>203</v>
      </c>
      <c r="B187" s="167" t="s">
        <v>175</v>
      </c>
      <c r="C187" s="216" t="s">
        <v>152</v>
      </c>
      <c r="D187" s="73">
        <f t="shared" si="62"/>
        <v>0</v>
      </c>
      <c r="E187" s="73">
        <f t="shared" si="63"/>
        <v>0</v>
      </c>
      <c r="F187" s="88"/>
      <c r="G187" s="88"/>
      <c r="H187" s="88"/>
      <c r="I187" s="88"/>
      <c r="J187" s="73">
        <f t="shared" si="64"/>
        <v>0</v>
      </c>
      <c r="K187" s="88"/>
      <c r="L187" s="88"/>
      <c r="M187" s="88"/>
      <c r="N187" s="88"/>
      <c r="O187" s="73">
        <f t="shared" si="65"/>
        <v>0</v>
      </c>
      <c r="P187" s="88"/>
      <c r="Q187" s="88"/>
      <c r="R187" s="88"/>
      <c r="S187" s="88"/>
      <c r="T187" s="73">
        <f t="shared" si="58"/>
        <v>0</v>
      </c>
      <c r="U187" s="88"/>
      <c r="V187" s="88"/>
      <c r="W187" s="73">
        <f t="shared" si="59"/>
        <v>0</v>
      </c>
      <c r="X187" s="88"/>
      <c r="Y187" s="88"/>
      <c r="Z187" s="73">
        <f t="shared" si="66"/>
        <v>0</v>
      </c>
      <c r="AA187" s="88"/>
      <c r="AB187" s="88"/>
      <c r="AC187" s="88"/>
      <c r="AD187" s="88"/>
      <c r="AE187" s="73">
        <f t="shared" si="60"/>
        <v>0</v>
      </c>
      <c r="AF187" s="88"/>
      <c r="AG187" s="88"/>
      <c r="AH187" s="73">
        <f t="shared" si="61"/>
        <v>0</v>
      </c>
      <c r="AI187" s="88"/>
      <c r="AJ187" s="88"/>
    </row>
    <row r="188" spans="1:36" ht="12.75">
      <c r="A188" s="12"/>
      <c r="B188" s="165" t="s">
        <v>176</v>
      </c>
      <c r="C188" s="215" t="s">
        <v>152</v>
      </c>
      <c r="D188" s="47">
        <f t="shared" si="62"/>
        <v>0</v>
      </c>
      <c r="E188" s="47">
        <f t="shared" si="63"/>
        <v>0</v>
      </c>
      <c r="F188" s="86"/>
      <c r="G188" s="86"/>
      <c r="H188" s="86"/>
      <c r="I188" s="86"/>
      <c r="J188" s="47">
        <f t="shared" si="64"/>
        <v>0</v>
      </c>
      <c r="K188" s="86"/>
      <c r="L188" s="86"/>
      <c r="M188" s="86"/>
      <c r="N188" s="86"/>
      <c r="O188" s="47">
        <f t="shared" si="65"/>
        <v>0</v>
      </c>
      <c r="P188" s="86"/>
      <c r="Q188" s="86"/>
      <c r="R188" s="86"/>
      <c r="S188" s="86"/>
      <c r="T188" s="47">
        <f t="shared" si="58"/>
        <v>0</v>
      </c>
      <c r="U188" s="86"/>
      <c r="V188" s="86"/>
      <c r="W188" s="47">
        <f t="shared" si="59"/>
        <v>0</v>
      </c>
      <c r="X188" s="86"/>
      <c r="Y188" s="86"/>
      <c r="Z188" s="47">
        <f t="shared" si="66"/>
        <v>0</v>
      </c>
      <c r="AA188" s="86"/>
      <c r="AB188" s="86"/>
      <c r="AC188" s="86"/>
      <c r="AD188" s="86"/>
      <c r="AE188" s="47">
        <f t="shared" si="60"/>
        <v>0</v>
      </c>
      <c r="AF188" s="86"/>
      <c r="AG188" s="86"/>
      <c r="AH188" s="47">
        <f t="shared" si="61"/>
        <v>0</v>
      </c>
      <c r="AI188" s="86"/>
      <c r="AJ188" s="86"/>
    </row>
    <row r="189" spans="1:36" ht="13.5" thickBot="1">
      <c r="A189" s="7"/>
      <c r="B189" s="221" t="s">
        <v>177</v>
      </c>
      <c r="C189" s="214" t="s">
        <v>152</v>
      </c>
      <c r="D189" s="73">
        <f t="shared" si="62"/>
        <v>0</v>
      </c>
      <c r="E189" s="73">
        <f t="shared" si="63"/>
        <v>0</v>
      </c>
      <c r="F189" s="88"/>
      <c r="G189" s="88"/>
      <c r="H189" s="88"/>
      <c r="I189" s="88"/>
      <c r="J189" s="73">
        <f t="shared" si="64"/>
        <v>0</v>
      </c>
      <c r="K189" s="88"/>
      <c r="L189" s="88"/>
      <c r="M189" s="88"/>
      <c r="N189" s="88"/>
      <c r="O189" s="73">
        <f t="shared" si="65"/>
        <v>0</v>
      </c>
      <c r="P189" s="88"/>
      <c r="Q189" s="88"/>
      <c r="R189" s="88"/>
      <c r="S189" s="88"/>
      <c r="T189" s="73">
        <f t="shared" si="58"/>
        <v>0</v>
      </c>
      <c r="U189" s="88"/>
      <c r="V189" s="88"/>
      <c r="W189" s="73">
        <f t="shared" si="59"/>
        <v>0</v>
      </c>
      <c r="X189" s="88"/>
      <c r="Y189" s="88"/>
      <c r="Z189" s="73">
        <f t="shared" si="66"/>
        <v>0</v>
      </c>
      <c r="AA189" s="88"/>
      <c r="AB189" s="88"/>
      <c r="AC189" s="88"/>
      <c r="AD189" s="88"/>
      <c r="AE189" s="73">
        <f t="shared" si="60"/>
        <v>0</v>
      </c>
      <c r="AF189" s="88"/>
      <c r="AG189" s="88"/>
      <c r="AH189" s="73">
        <f t="shared" si="61"/>
        <v>0</v>
      </c>
      <c r="AI189" s="88"/>
      <c r="AJ189" s="88"/>
    </row>
    <row r="193" spans="5:10" ht="15">
      <c r="E193" s="337" t="s">
        <v>145</v>
      </c>
      <c r="F193" s="337"/>
      <c r="G193" s="337"/>
      <c r="H193" s="337"/>
      <c r="I193" s="337"/>
      <c r="J193" s="337"/>
    </row>
    <row r="194" spans="5:10" ht="15">
      <c r="E194" s="337" t="s">
        <v>146</v>
      </c>
      <c r="F194" s="337"/>
      <c r="G194" s="337"/>
      <c r="H194" s="337"/>
      <c r="I194" s="337"/>
      <c r="J194" s="337"/>
    </row>
    <row r="195" spans="5:10" ht="15">
      <c r="E195" s="337" t="s">
        <v>147</v>
      </c>
      <c r="F195" s="337"/>
      <c r="G195" s="337"/>
      <c r="H195" s="337"/>
      <c r="I195" s="337"/>
      <c r="J195" s="337"/>
    </row>
  </sheetData>
  <sheetProtection/>
  <mergeCells count="93">
    <mergeCell ref="B182:B183"/>
    <mergeCell ref="B184:B185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74:B175"/>
    <mergeCell ref="B176:B177"/>
    <mergeCell ref="B178:B179"/>
    <mergeCell ref="B180:B181"/>
    <mergeCell ref="B166:B167"/>
    <mergeCell ref="B168:B169"/>
    <mergeCell ref="B170:B171"/>
    <mergeCell ref="B172:B173"/>
    <mergeCell ref="B160:B161"/>
    <mergeCell ref="B162:B163"/>
    <mergeCell ref="B164:B165"/>
    <mergeCell ref="B150:B151"/>
    <mergeCell ref="B152:B153"/>
    <mergeCell ref="B154:B155"/>
    <mergeCell ref="B156:B157"/>
    <mergeCell ref="B148:B149"/>
    <mergeCell ref="B130:B131"/>
    <mergeCell ref="B132:B133"/>
    <mergeCell ref="B138:B139"/>
    <mergeCell ref="B140:B141"/>
    <mergeCell ref="B158:B159"/>
    <mergeCell ref="B126:B127"/>
    <mergeCell ref="B128:B129"/>
    <mergeCell ref="B115:B116"/>
    <mergeCell ref="B142:B143"/>
    <mergeCell ref="B144:B145"/>
    <mergeCell ref="B146:B147"/>
    <mergeCell ref="B84:B85"/>
    <mergeCell ref="B75:B76"/>
    <mergeCell ref="B77:B78"/>
    <mergeCell ref="B79:B80"/>
    <mergeCell ref="B82:B83"/>
    <mergeCell ref="B86:B87"/>
    <mergeCell ref="B67:B68"/>
    <mergeCell ref="B69:B70"/>
    <mergeCell ref="B71:B72"/>
    <mergeCell ref="B60:B61"/>
    <mergeCell ref="B73:B74"/>
    <mergeCell ref="B62:B63"/>
    <mergeCell ref="B64:B65"/>
    <mergeCell ref="B29:B30"/>
    <mergeCell ref="B31:B33"/>
    <mergeCell ref="B34:B35"/>
    <mergeCell ref="B38:B39"/>
    <mergeCell ref="B36:B37"/>
    <mergeCell ref="B58:B59"/>
    <mergeCell ref="B50:B51"/>
    <mergeCell ref="B52:B53"/>
    <mergeCell ref="B54:B55"/>
    <mergeCell ref="B40:B41"/>
    <mergeCell ref="B42:B43"/>
    <mergeCell ref="B44:B45"/>
    <mergeCell ref="B46:B47"/>
    <mergeCell ref="B56:B57"/>
    <mergeCell ref="B11:B12"/>
    <mergeCell ref="B13:B14"/>
    <mergeCell ref="B16:B17"/>
    <mergeCell ref="B18:B19"/>
    <mergeCell ref="B20:B21"/>
    <mergeCell ref="B22:B23"/>
    <mergeCell ref="B24:B25"/>
    <mergeCell ref="B27:B28"/>
    <mergeCell ref="B48:B49"/>
    <mergeCell ref="AD3:AJ3"/>
    <mergeCell ref="E4:Y4"/>
    <mergeCell ref="AH4:AJ5"/>
    <mergeCell ref="AA1:AH1"/>
    <mergeCell ref="O5:S5"/>
    <mergeCell ref="T5:V5"/>
    <mergeCell ref="AE4:AG5"/>
    <mergeCell ref="Z4:AD5"/>
    <mergeCell ref="J5:N5"/>
    <mergeCell ref="E5:I5"/>
    <mergeCell ref="E193:J193"/>
    <mergeCell ref="E194:J194"/>
    <mergeCell ref="E195:J195"/>
    <mergeCell ref="A2:AB2"/>
    <mergeCell ref="A4:A6"/>
    <mergeCell ref="B4:B6"/>
    <mergeCell ref="C4:C6"/>
    <mergeCell ref="D4:D6"/>
    <mergeCell ref="W5:Y5"/>
    <mergeCell ref="A98:AB98"/>
  </mergeCells>
  <printOptions/>
  <pageMargins left="0.1968503937007874" right="0.1968503937007874" top="0.1968503937007874" bottom="0.1968503937007874" header="0.5118110236220472" footer="0.5118110236220472"/>
  <pageSetup fitToHeight="6" horizontalDpi="600" verticalDpi="600" orientation="landscape" paperSize="9" scale="70" r:id="rId1"/>
  <ignoredErrors>
    <ignoredError sqref="D17:AJ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1</cp:lastModifiedBy>
  <cp:lastPrinted>2017-02-15T09:05:50Z</cp:lastPrinted>
  <dcterms:created xsi:type="dcterms:W3CDTF">2004-01-06T09:02:21Z</dcterms:created>
  <dcterms:modified xsi:type="dcterms:W3CDTF">2017-03-20T08:17:02Z</dcterms:modified>
  <cp:category/>
  <cp:version/>
  <cp:contentType/>
  <cp:contentStatus/>
</cp:coreProperties>
</file>